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ódium 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Pódium '!$C$89:$K$402</definedName>
    <definedName name="_xlnm.Print_Area" localSheetId="1">'SO 01 - Pódium '!$C$4:$J$39,'SO 01 - Pódium '!$C$45:$J$71,'SO 01 - Pódium '!$C$77:$K$402</definedName>
    <definedName name="_xlnm.Print_Titles" localSheetId="1">'SO 01 - Pódium '!$89:$89</definedName>
    <definedName name="_xlnm._FilterDatabase" localSheetId="2" hidden="1">'VRN - Vedlejší rozpočtové...'!$C$83:$K$103</definedName>
    <definedName name="_xlnm.Print_Area" localSheetId="2">'VRN - Vedlejší rozpočtové...'!$C$4:$J$39,'VRN - Vedlejší rozpočtové...'!$C$45:$J$65,'VRN - Vedlejší rozpočtové...'!$C$71:$K$103</definedName>
    <definedName name="_xlnm.Print_Titles" localSheetId="2">'VRN - Vedlejší rozpočtové...'!$83:$83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1"/>
  <c r="BH101"/>
  <c r="BG101"/>
  <c r="BF101"/>
  <c r="T101"/>
  <c r="T100"/>
  <c r="R101"/>
  <c r="R100"/>
  <c r="P101"/>
  <c r="P100"/>
  <c r="BI97"/>
  <c r="BH97"/>
  <c r="BG97"/>
  <c r="BF97"/>
  <c r="T97"/>
  <c r="T96"/>
  <c r="R97"/>
  <c r="R96"/>
  <c r="P97"/>
  <c r="P96"/>
  <c r="BI93"/>
  <c r="BH93"/>
  <c r="BG93"/>
  <c r="BF93"/>
  <c r="T93"/>
  <c r="T92"/>
  <c r="R93"/>
  <c r="R92"/>
  <c r="P93"/>
  <c r="P92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52"/>
  <c r="E7"/>
  <c r="E74"/>
  <c i="2" r="J37"/>
  <c r="J36"/>
  <c i="1" r="AY55"/>
  <c i="2" r="J35"/>
  <c i="1" r="AX55"/>
  <c i="2" r="BI400"/>
  <c r="BH400"/>
  <c r="BG400"/>
  <c r="BF400"/>
  <c r="T400"/>
  <c r="R400"/>
  <c r="P400"/>
  <c r="BI397"/>
  <c r="BH397"/>
  <c r="BG397"/>
  <c r="BF397"/>
  <c r="T397"/>
  <c r="R397"/>
  <c r="P397"/>
  <c r="BI392"/>
  <c r="BH392"/>
  <c r="BG392"/>
  <c r="BF392"/>
  <c r="T392"/>
  <c r="R392"/>
  <c r="P392"/>
  <c r="BI389"/>
  <c r="BH389"/>
  <c r="BG389"/>
  <c r="BF389"/>
  <c r="T389"/>
  <c r="R389"/>
  <c r="P389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4"/>
  <c r="BH354"/>
  <c r="BG354"/>
  <c r="BF354"/>
  <c r="T354"/>
  <c r="R354"/>
  <c r="P354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0"/>
  <c r="BH330"/>
  <c r="BG330"/>
  <c r="BF330"/>
  <c r="T330"/>
  <c r="R330"/>
  <c r="P330"/>
  <c r="BI324"/>
  <c r="BH324"/>
  <c r="BG324"/>
  <c r="BF324"/>
  <c r="T324"/>
  <c r="R324"/>
  <c r="P324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T223"/>
  <c r="R224"/>
  <c r="R223"/>
  <c r="P224"/>
  <c r="P223"/>
  <c r="BI220"/>
  <c r="BH220"/>
  <c r="BG220"/>
  <c r="BF220"/>
  <c r="T220"/>
  <c r="R220"/>
  <c r="P220"/>
  <c r="BI215"/>
  <c r="BH215"/>
  <c r="BG215"/>
  <c r="BF215"/>
  <c r="T215"/>
  <c r="R215"/>
  <c r="P215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8"/>
  <c r="BH148"/>
  <c r="BG148"/>
  <c r="BF148"/>
  <c r="T148"/>
  <c r="R148"/>
  <c r="P148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F84"/>
  <c r="E82"/>
  <c r="F52"/>
  <c r="E50"/>
  <c r="J24"/>
  <c r="E24"/>
  <c r="J87"/>
  <c r="J23"/>
  <c r="J21"/>
  <c r="E21"/>
  <c r="J54"/>
  <c r="J20"/>
  <c r="J18"/>
  <c r="E18"/>
  <c r="F87"/>
  <c r="J17"/>
  <c r="J15"/>
  <c r="E15"/>
  <c r="F86"/>
  <c r="J14"/>
  <c r="J12"/>
  <c r="J84"/>
  <c r="E7"/>
  <c r="E48"/>
  <c i="1" r="L50"/>
  <c r="AM50"/>
  <c r="AM49"/>
  <c r="L49"/>
  <c r="AM47"/>
  <c r="L47"/>
  <c r="L45"/>
  <c r="L44"/>
  <c i="2" r="J373"/>
  <c r="BK93"/>
  <c r="BK98"/>
  <c r="J159"/>
  <c r="BK140"/>
  <c r="J384"/>
  <c r="BK260"/>
  <c i="3" r="J90"/>
  <c i="2" r="BK354"/>
  <c r="J108"/>
  <c r="BK348"/>
  <c r="BK397"/>
  <c r="BK294"/>
  <c r="BK380"/>
  <c r="F36"/>
  <c r="BK164"/>
  <c r="J282"/>
  <c r="BK205"/>
  <c r="J354"/>
  <c r="J98"/>
  <c r="J245"/>
  <c r="F37"/>
  <c r="BK389"/>
  <c i="3" r="BK90"/>
  <c i="2" r="J361"/>
  <c r="BK182"/>
  <c r="BK215"/>
  <c r="J172"/>
  <c r="BK392"/>
  <c r="BK195"/>
  <c r="J126"/>
  <c r="J299"/>
  <c i="3" r="BK97"/>
  <c i="2" r="J209"/>
  <c r="BK364"/>
  <c r="J254"/>
  <c i="3" r="J97"/>
  <c i="2" r="J113"/>
  <c r="J272"/>
  <c i="3" r="BK87"/>
  <c i="2" r="J368"/>
  <c r="J242"/>
  <c r="F34"/>
  <c r="J324"/>
  <c r="J309"/>
  <c r="J34"/>
  <c r="J93"/>
  <c r="J148"/>
  <c r="J392"/>
  <c r="BK254"/>
  <c r="BK287"/>
  <c r="J380"/>
  <c r="BK400"/>
  <c r="BK309"/>
  <c r="J118"/>
  <c r="J364"/>
  <c r="BK277"/>
  <c r="J136"/>
  <c r="F35"/>
  <c r="BK126"/>
  <c r="BK249"/>
  <c r="J338"/>
  <c r="BK220"/>
  <c r="BK224"/>
  <c r="BK377"/>
  <c r="J220"/>
  <c r="J330"/>
  <c i="3" r="BK93"/>
  <c i="2" r="BK384"/>
  <c r="J266"/>
  <c r="J229"/>
  <c r="J389"/>
  <c r="J237"/>
  <c r="J192"/>
  <c r="J304"/>
  <c r="BK148"/>
  <c r="BK312"/>
  <c i="3" r="J87"/>
  <c i="2" r="J164"/>
  <c r="BK129"/>
  <c r="J359"/>
  <c r="BK234"/>
  <c r="J195"/>
  <c r="BK317"/>
  <c i="3" r="J101"/>
  <c i="2" r="J200"/>
  <c r="BK359"/>
  <c r="BK103"/>
  <c r="BK169"/>
  <c r="BK200"/>
  <c r="J277"/>
  <c r="BK266"/>
  <c r="J187"/>
  <c r="J103"/>
  <c r="J348"/>
  <c r="J129"/>
  <c i="1" r="AS54"/>
  <c i="2" r="J377"/>
  <c r="BK330"/>
  <c r="J260"/>
  <c r="BK209"/>
  <c r="BK368"/>
  <c r="BK172"/>
  <c r="J133"/>
  <c r="J294"/>
  <c r="J312"/>
  <c i="3" r="BK101"/>
  <c i="2" r="J234"/>
  <c r="BK361"/>
  <c r="BK245"/>
  <c r="BK338"/>
  <c r="BK229"/>
  <c r="J182"/>
  <c r="BK153"/>
  <c r="J317"/>
  <c r="BK118"/>
  <c r="BK108"/>
  <c r="J224"/>
  <c r="J215"/>
  <c r="BK324"/>
  <c r="BK242"/>
  <c r="J400"/>
  <c r="BK187"/>
  <c r="BK113"/>
  <c r="BK282"/>
  <c r="J343"/>
  <c r="BK304"/>
  <c r="BK192"/>
  <c r="BK133"/>
  <c r="BK343"/>
  <c r="J205"/>
  <c r="BK159"/>
  <c r="J287"/>
  <c r="BK237"/>
  <c r="BK373"/>
  <c r="J169"/>
  <c r="BK136"/>
  <c r="J140"/>
  <c r="BK299"/>
  <c r="J153"/>
  <c r="J397"/>
  <c r="J249"/>
  <c r="BK121"/>
  <c r="J121"/>
  <c r="BK272"/>
  <c i="3" r="J93"/>
  <c i="2" l="1" r="R92"/>
  <c r="P214"/>
  <c r="R248"/>
  <c r="BK383"/>
  <c r="J383"/>
  <c r="J70"/>
  <c r="T248"/>
  <c r="T367"/>
  <c r="T92"/>
  <c r="R214"/>
  <c r="P228"/>
  <c r="BK139"/>
  <c r="J139"/>
  <c r="J62"/>
  <c r="BK228"/>
  <c r="J228"/>
  <c r="J67"/>
  <c r="BK92"/>
  <c r="P248"/>
  <c r="P367"/>
  <c r="P383"/>
  <c r="T139"/>
  <c r="T214"/>
  <c r="BK248"/>
  <c r="J248"/>
  <c r="J68"/>
  <c r="R367"/>
  <c r="R383"/>
  <c r="P92"/>
  <c i="3" r="P86"/>
  <c r="P85"/>
  <c r="P84"/>
  <c i="1" r="AU56"/>
  <c i="2" r="R139"/>
  <c r="R91"/>
  <c r="T228"/>
  <c r="BK367"/>
  <c r="J367"/>
  <c r="J69"/>
  <c r="T383"/>
  <c i="3" r="R86"/>
  <c r="R85"/>
  <c r="R84"/>
  <c i="2" r="P139"/>
  <c r="BK214"/>
  <c r="J214"/>
  <c r="J64"/>
  <c r="R228"/>
  <c r="R227"/>
  <c i="3" r="BK86"/>
  <c r="T86"/>
  <c r="T85"/>
  <c r="T84"/>
  <c i="2" r="BK208"/>
  <c r="J208"/>
  <c r="J63"/>
  <c i="3" r="BK92"/>
  <c r="J92"/>
  <c r="J62"/>
  <c r="BK96"/>
  <c r="J96"/>
  <c r="J63"/>
  <c i="2" r="BK223"/>
  <c r="J223"/>
  <c r="J65"/>
  <c i="3" r="BK100"/>
  <c r="J100"/>
  <c r="J64"/>
  <c i="2" r="J92"/>
  <c r="J61"/>
  <c r="BK227"/>
  <c r="J227"/>
  <c r="J66"/>
  <c i="3" r="F55"/>
  <c r="J78"/>
  <c r="BE93"/>
  <c r="E48"/>
  <c r="J55"/>
  <c r="F80"/>
  <c r="BE87"/>
  <c r="BE90"/>
  <c r="BE101"/>
  <c r="J54"/>
  <c r="BE97"/>
  <c i="2" r="J52"/>
  <c r="F54"/>
  <c r="E80"/>
  <c r="J86"/>
  <c r="BE121"/>
  <c r="BE129"/>
  <c r="BE260"/>
  <c r="BE400"/>
  <c i="1" r="BB55"/>
  <c i="2" r="BE93"/>
  <c r="BE98"/>
  <c r="BE103"/>
  <c r="BE108"/>
  <c r="BE118"/>
  <c r="BE133"/>
  <c r="BE136"/>
  <c r="BE192"/>
  <c r="BE209"/>
  <c r="BE224"/>
  <c r="BE234"/>
  <c r="BE237"/>
  <c r="BE242"/>
  <c r="BE245"/>
  <c r="BE249"/>
  <c r="BE254"/>
  <c r="BE266"/>
  <c r="BE272"/>
  <c r="BE277"/>
  <c r="BE282"/>
  <c r="BE287"/>
  <c r="BE294"/>
  <c r="BE299"/>
  <c r="BE304"/>
  <c r="BE309"/>
  <c r="BE312"/>
  <c r="BE317"/>
  <c r="BE324"/>
  <c r="BE330"/>
  <c r="BE338"/>
  <c r="BE343"/>
  <c r="BE348"/>
  <c r="BE354"/>
  <c r="BE359"/>
  <c r="BE361"/>
  <c r="BE364"/>
  <c r="BE368"/>
  <c r="BE380"/>
  <c r="BE384"/>
  <c r="BE389"/>
  <c r="BE392"/>
  <c r="BE397"/>
  <c r="F55"/>
  <c r="BE140"/>
  <c r="BE153"/>
  <c r="BE159"/>
  <c r="BE172"/>
  <c r="BE195"/>
  <c r="BE215"/>
  <c r="BE377"/>
  <c i="1" r="AW55"/>
  <c i="2" r="BE373"/>
  <c i="1" r="BC55"/>
  <c r="BA55"/>
  <c i="2" r="J55"/>
  <c r="BE113"/>
  <c r="BE126"/>
  <c r="BE148"/>
  <c r="BE164"/>
  <c r="BE169"/>
  <c r="BE182"/>
  <c r="BE187"/>
  <c r="BE200"/>
  <c r="BE205"/>
  <c r="BE220"/>
  <c r="BE229"/>
  <c i="1" r="BD55"/>
  <c i="3" r="J34"/>
  <c i="1" r="AW56"/>
  <c i="3" r="F34"/>
  <c i="1" r="BA56"/>
  <c r="BA54"/>
  <c r="W30"/>
  <c i="3" r="F37"/>
  <c i="1" r="BD56"/>
  <c r="BD54"/>
  <c r="W33"/>
  <c i="3" r="F36"/>
  <c i="1" r="BC56"/>
  <c r="BC54"/>
  <c r="W32"/>
  <c i="3" r="F35"/>
  <c i="1" r="BB56"/>
  <c r="BB54"/>
  <c r="W31"/>
  <c i="2" l="1" r="R90"/>
  <c r="P91"/>
  <c i="3" r="BK85"/>
  <c r="J85"/>
  <c r="J60"/>
  <c i="2" r="T227"/>
  <c r="BK91"/>
  <c r="J91"/>
  <c r="J60"/>
  <c r="T91"/>
  <c r="T90"/>
  <c r="P227"/>
  <c i="3" r="J86"/>
  <c r="J61"/>
  <c i="2" r="BK90"/>
  <c r="J90"/>
  <c r="F33"/>
  <c i="1" r="AZ55"/>
  <c i="2" r="J30"/>
  <c i="1" r="AG55"/>
  <c i="3" r="F33"/>
  <c i="1" r="AZ56"/>
  <c i="2" r="J33"/>
  <c i="1" r="AV55"/>
  <c r="AT55"/>
  <c i="3" r="J33"/>
  <c i="1" r="AV56"/>
  <c r="AT56"/>
  <c r="AY54"/>
  <c r="AW54"/>
  <c r="AK30"/>
  <c r="AX54"/>
  <c i="2" l="1" r="P90"/>
  <c i="1" r="AU55"/>
  <c i="3" r="BK84"/>
  <c r="J84"/>
  <c r="J59"/>
  <c i="1" r="AN55"/>
  <c i="2" r="J59"/>
  <c r="J39"/>
  <c i="1" r="AU54"/>
  <c r="AZ54"/>
  <c r="W29"/>
  <c i="3" l="1" r="J30"/>
  <c i="1" r="AG56"/>
  <c r="AV54"/>
  <c r="AK29"/>
  <c i="3" l="1" r="J39"/>
  <c i="1" r="AN56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<sst xmlns="http://schemas.openxmlformats.org/spreadsheetml/2006/main">
  <si>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</si>
  <si>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</si>
  <si>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</si>
  <si>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</si>
  <si>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</si>
  <si>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{c218a9f2-06a0-4f68-a561-2523c40216cb}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</si>
  <si>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</si>
  <si>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</si>
  <si>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</si>
  <si>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</si>
  <si>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</si>
  <si>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</si>
  <si>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</si>
  <si>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</si>
  <si>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</si>
  <si>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</si>
  <si>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</si>
  <si>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Vrskmaň - novostavba dřevěného pódia</t>
  </si>
  <si>
    <t>KSO:</t>
  </si>
  <si>
    <t/>
  </si>
  <si>
    <t>CC-CZ:</t>
  </si>
  <si>
    <t>Místo:</t>
  </si>
  <si>
    <t>Březno</t>
  </si>
  <si>
    <t>Datum:</t>
  </si>
  <si>
    <t>7. 12. 2024</t>
  </si>
  <si>
    <t>Zadavatel:</t>
  </si>
  <si>
    <t>IČ:</t>
  </si>
  <si>
    <t xml:space="preserve">Obec Vrskmaň, čp.46, Vrskmaň </t>
  </si>
  <si>
    <t>DIČ:</t>
  </si>
  <si>
    <t>Uchazeč:</t>
  </si>
  <si>
    <t>Vyplň údaj</t>
  </si>
  <si>
    <t>Projektant:</t>
  </si>
  <si>
    <t xml:space="preserve">PROKA - Michal Koblížek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</si>
  <si>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</si>
  <si>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</si>
  <si>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</si>
  <si>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</si>
  <si>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</si>
  <si>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</si>
  <si>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</si>
  <si>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</si>
  <si>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</si>
  <si>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</si>
  <si>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</si>
  <si>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</si>
  <si>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</si>
  <si>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</si>
  <si>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</si>
  <si>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</si>
  <si>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</si>
  <si>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</si>
  <si>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</si>
  <si>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</si>
  <si>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</si>
  <si>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</si>
  <si>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</si>
  <si>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</si>
  <si>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</si>
  <si>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</si>
  <si>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</si>
  <si>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</si>
  <si>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</si>
  <si>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</si>
  <si>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</si>
  <si>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</si>
  <si>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</si>
  <si>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</si>
  <si>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</si>
  <si>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</si>
  <si>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</si>
  <si>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</si>
  <si>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</si>
  <si>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</si>
  <si>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</si>
  <si>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</si>
  <si>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</si>
  <si>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</si>
  <si>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</si>
  <si>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Pódium </t>
  </si>
  <si>
    <t>STA</t>
  </si>
  <si>
    <t>1</t>
  </si>
  <si>
    <t>{19455098-bf29-4bd1-b9b5-d4e25b6032fd}</t>
  </si>
  <si>
    <t>2</t>
  </si>
  <si>
    <t>VRN</t>
  </si>
  <si>
    <t xml:space="preserve">Vedlejší rozpočtové náklady </t>
  </si>
  <si>
    <t>{81305982-b100-408f-ac74-08be176d8552}</t>
  </si>
  <si>
    <t>KRYCÍ LIST SOUPISU PRACÍ</t>
  </si>
  <si>
    <t>Objekt:</t>
  </si>
  <si>
    <t xml:space="preserve">SO 01 - Pódium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</si>
  <si>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</si>
  <si>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</si>
  <si>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</si>
  <si>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</si>
  <si>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</si>
  <si>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</si>
  <si>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</si>
  <si>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</si>
  <si>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</si>
  <si>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</si>
  <si>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</si>
  <si>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</si>
  <si>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</si>
  <si>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</si>
  <si>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</si>
  <si>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</si>
  <si>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</si>
  <si>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</si>
  <si>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</si>
  <si>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</si>
  <si>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</si>
  <si>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</si>
  <si>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</si>
  <si>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</si>
  <si>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</si>
  <si>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</si>
  <si>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</si>
  <si>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</si>
  <si>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</si>
  <si>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</si>
  <si>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</si>
  <si>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</si>
  <si>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</si>
  <si>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122251101</t>
  </si>
  <si>
    <t>Odkopávky a prokopávky nezapažené v hornině třídy těžitelnosti I skupiny 3 objem do 20 m3 strojně</t>
  </si>
  <si>
    <t>m3</t>
  </si>
  <si>
    <t>CS ÚRS 2024 02</t>
  </si>
  <si>
    <t>4</t>
  </si>
  <si>
    <t>-1886283292</t>
  </si>
  <si>
    <t>PP</t>
  </si>
  <si>
    <t>Odkopávky a prokopávky nezapažené strojně v hornině třídy těžitelnosti I skupiny 3 do 20 m3</t>
  </si>
  <si>
    <t>Online PSC</t>
  </si>
  <si>
    <t>https://podminky.urs.cz/item/CS_URS_2024_02/122251101</t>
  </si>
  <si>
    <t>VV</t>
  </si>
  <si>
    <t>8,0*6,0*0,25</t>
  </si>
  <si>
    <t>Součet</t>
  </si>
  <si>
    <t>132212131</t>
  </si>
  <si>
    <t>Hloubení nezapažených rýh šířky do 800 mm v soudržných horninách třídy těžitelnosti I skupiny 3 ručně</t>
  </si>
  <si>
    <t>-897139305</t>
  </si>
  <si>
    <t>Hloubení nezapažených rýh šířky do 800 mm ručně s urovnáním dna do předepsaného profilu a spádu v hornině třídy těžitelnosti I skupiny 3 soudržných</t>
  </si>
  <si>
    <t>https://podminky.urs.cz/item/CS_URS_2024_02/132212131</t>
  </si>
  <si>
    <t>(7,0+4,4)*2*0,3*0,75</t>
  </si>
  <si>
    <t>3</t>
  </si>
  <si>
    <t>133212811</t>
  </si>
  <si>
    <t>Hloubení nezapažených šachet v hornině třídy těžitelnosti I skupiny 3 plocha výkopu do 4 m2 ručně</t>
  </si>
  <si>
    <t>558923143</t>
  </si>
  <si>
    <t>Hloubení nezapažených šachet ručně v horninách třídy těžitelnosti I skupiny 3, půdorysná plocha výkopu do 4 m2</t>
  </si>
  <si>
    <t>https://podminky.urs.cz/item/CS_URS_2024_02/133212811</t>
  </si>
  <si>
    <t>0,4*0,4*0,75*4</t>
  </si>
  <si>
    <t>162751117</t>
  </si>
  <si>
    <t>Vodorovné přemístění přes 9 000 do 10000 m výkopku/sypaniny z horniny třídy těžitelnosti I skupiny 1 až 3</t>
  </si>
  <si>
    <t>-87031196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</si>
  <si>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</si>
  <si>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</si>
  <si>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12,0+5,13+0,48</t>
  </si>
  <si>
    <t>5</t>
  </si>
  <si>
    <t>162751119</t>
  </si>
  <si>
    <t>Příplatek k vodorovnému přemístění výkopku/sypaniny z horniny třídy těžitelnosti I skupiny 1 až 3 ZKD 1000 m přes 10000 m</t>
  </si>
  <si>
    <t>-19957437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</si>
  <si>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</si>
  <si>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</si>
  <si>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17,610*5</t>
  </si>
  <si>
    <t>6</t>
  </si>
  <si>
    <t>167151101</t>
  </si>
  <si>
    <t>Nakládání výkopku z hornin třídy těžitelnosti I skupiny 1 až 3 do 100 m3</t>
  </si>
  <si>
    <t>1150974238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</si>
  <si>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</si>
  <si>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</si>
  <si>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7</t>
  </si>
  <si>
    <t>171201231</t>
  </si>
  <si>
    <t>Poplatek za uložení zeminy a kamení na recyklační skládce (skládkovné) kód odpadu 17 05 04</t>
  </si>
  <si>
    <t>t</t>
  </si>
  <si>
    <t>-1689008724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</si>
  <si>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</si>
  <si>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</si>
  <si>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17,61*1,7</t>
  </si>
  <si>
    <t>8</t>
  </si>
  <si>
    <t>181351003</t>
  </si>
  <si>
    <t>Rozprostření ornice tl vrstvy do 200 mm pl do 100 m2 v rovině nebo ve svahu do 1:5 strojně</t>
  </si>
  <si>
    <t>m2</t>
  </si>
  <si>
    <t>1424888031</t>
  </si>
  <si>
    <t>Rozprostření a urovnání ornice v rovině nebo ve svahu sklonu do 1:5 strojně při souvislé ploše do 100 m2, tl. vrstvy do 200 mm</t>
  </si>
  <si>
    <t>https://podminky.urs.cz/item/CS_URS_2024_02/181351003</t>
  </si>
  <si>
    <t>9</t>
  </si>
  <si>
    <t>M</t>
  </si>
  <si>
    <t>10364101</t>
  </si>
  <si>
    <t>zemina pro terénní úpravy - ornice</t>
  </si>
  <si>
    <t>-228227449</t>
  </si>
  <si>
    <t>50,0*0,15*1,7</t>
  </si>
  <si>
    <t>10</t>
  </si>
  <si>
    <t>181411131</t>
  </si>
  <si>
    <t>Založení parkového trávníku výsevem pl do 1000 m2 v rovině a ve svahu do 1:5</t>
  </si>
  <si>
    <t>1433032467</t>
  </si>
  <si>
    <t>Založení trávníku na půdě předem připravené plochy do 1000 m2 výsevem včetně utažení parkového v rovině nebo na svahu do 1:5</t>
  </si>
  <si>
    <t>https://podminky.urs.cz/item/CS_URS_2024_02/181411131</t>
  </si>
  <si>
    <t>11</t>
  </si>
  <si>
    <t>00572410</t>
  </si>
  <si>
    <t>osivo směs travní parková</t>
  </si>
  <si>
    <t>kg</t>
  </si>
  <si>
    <t>213500631</t>
  </si>
  <si>
    <t>50*0,02 'Přepočtené koeficientem množství</t>
  </si>
  <si>
    <t>Zakládání</t>
  </si>
  <si>
    <t>271572211</t>
  </si>
  <si>
    <t>Podsyp pod základové konstrukce se zhutněním z netříděného štěrkopísku</t>
  </si>
  <si>
    <t>1200855738</t>
  </si>
  <si>
    <t>Podsyp pod základové konstrukce se zhutněním a urovnáním povrchu ze štěrkopísku netříděného</t>
  </si>
  <si>
    <t>https://podminky.urs.cz/item/CS_URS_2024_02/271572211</t>
  </si>
  <si>
    <t xml:space="preserve">pod pasy + patky + deska </t>
  </si>
  <si>
    <t>(7,0+4,4)*2*0,3*0,1</t>
  </si>
  <si>
    <t>0,4*0,4*0,1*4</t>
  </si>
  <si>
    <t>6,4*4,4*0,1</t>
  </si>
  <si>
    <t>13</t>
  </si>
  <si>
    <t>273321511</t>
  </si>
  <si>
    <t>Základové desky ze ŽB bez zvýšených nároků na prostředí tř. C 25/30</t>
  </si>
  <si>
    <t>1466076984</t>
  </si>
  <si>
    <t>Základy z betonu železového (bez výztuže) desky z betonu bez zvláštních nároků na prostředí tř. C 25/30</t>
  </si>
  <si>
    <t>https://podminky.urs.cz/item/CS_URS_2024_02/273321511</t>
  </si>
  <si>
    <t>7,0*5,0*0,15</t>
  </si>
  <si>
    <t>14</t>
  </si>
  <si>
    <t>273325912</t>
  </si>
  <si>
    <t>Příplatek k ŽB základových desek za úpravu povrchů přehlazením</t>
  </si>
  <si>
    <t>-2128870442</t>
  </si>
  <si>
    <t>Základy z betonu železového (bez výztuže) desky Příplatek k cenám za úpravu povrchů desek přehlazením</t>
  </si>
  <si>
    <t>https://podminky.urs.cz/item/CS_URS_2024_02/273325912</t>
  </si>
  <si>
    <t>P</t>
  </si>
  <si>
    <t>Poznámka k položce:_x000d_
před vložením Kari</t>
  </si>
  <si>
    <t>7,0*5,0</t>
  </si>
  <si>
    <t>15</t>
  </si>
  <si>
    <t>273325913</t>
  </si>
  <si>
    <t>Příplatek k ŽB základových desek za úpravu povrchů přehlazením s poprášením cementem</t>
  </si>
  <si>
    <t>-1326624535</t>
  </si>
  <si>
    <t>Základy z betonu železového (bez výztuže) desky Příplatek k cenám za úpravu povrchů desek přehlazením s poprášením cementem pro konečnou úpravu</t>
  </si>
  <si>
    <t>https://podminky.urs.cz/item/CS_URS_2024_02/273325913</t>
  </si>
  <si>
    <t>16</t>
  </si>
  <si>
    <t>273351121</t>
  </si>
  <si>
    <t>Zřízení bednění základových desek</t>
  </si>
  <si>
    <t>1933911279</t>
  </si>
  <si>
    <t>Bednění základů desek zřízení</t>
  </si>
  <si>
    <t>https://podminky.urs.cz/item/CS_URS_2024_02/273351121</t>
  </si>
  <si>
    <t>(7,0+5,0)*2*0,3</t>
  </si>
  <si>
    <t>17</t>
  </si>
  <si>
    <t>273351122</t>
  </si>
  <si>
    <t>Odstranění bednění základových desek</t>
  </si>
  <si>
    <t>1040599484</t>
  </si>
  <si>
    <t>Bednění základů desek odstranění</t>
  </si>
  <si>
    <t>https://podminky.urs.cz/item/CS_URS_2024_02/273351122</t>
  </si>
  <si>
    <t>18</t>
  </si>
  <si>
    <t>273362021</t>
  </si>
  <si>
    <t>Výztuž základových desek svařovanými sítěmi Kari</t>
  </si>
  <si>
    <t>662818202</t>
  </si>
  <si>
    <t>Výztuž základů desek ze svařovaných sítí z drátů typu KARI</t>
  </si>
  <si>
    <t>https://podminky.urs.cz/item/CS_URS_2024_02/273362021</t>
  </si>
  <si>
    <t>Poznámka k položce:_x000d_
Kari 8/10</t>
  </si>
  <si>
    <t xml:space="preserve">síť 2x3 m, uvažován přesah 0,2 </t>
  </si>
  <si>
    <t xml:space="preserve">1,8*2,8=5,04 m2 </t>
  </si>
  <si>
    <t xml:space="preserve">(7,0*5,0)/5,04=6,944 ks = 7 ks </t>
  </si>
  <si>
    <t xml:space="preserve">hmotnost 8/10 = 32,39 kg/ks </t>
  </si>
  <si>
    <t>(7*32,39)/1000</t>
  </si>
  <si>
    <t>19</t>
  </si>
  <si>
    <t>274313811</t>
  </si>
  <si>
    <t>Základové pásy z betonu tř. C 25/30</t>
  </si>
  <si>
    <t>-1184054154</t>
  </si>
  <si>
    <t>Základy z betonu prostého pasy betonu kamenem neprokládaného tř. C 25/30</t>
  </si>
  <si>
    <t>https://podminky.urs.cz/item/CS_URS_2024_02/274313811</t>
  </si>
  <si>
    <t>20</t>
  </si>
  <si>
    <t>274351121</t>
  </si>
  <si>
    <t>Zřízení bednění základových pasů rovného</t>
  </si>
  <si>
    <t>-605919543</t>
  </si>
  <si>
    <t>Bednění základů pasů rovné zřízení</t>
  </si>
  <si>
    <t>https://podminky.urs.cz/item/CS_URS_2024_02/274351121</t>
  </si>
  <si>
    <t>((7,0+5,0)*2+(6,4+4,4)*2)*0,3</t>
  </si>
  <si>
    <t>274351122</t>
  </si>
  <si>
    <t>Odstranění bednění základových pasů rovného</t>
  </si>
  <si>
    <t>833465067</t>
  </si>
  <si>
    <t>Bednění základů pasů rovné odstranění</t>
  </si>
  <si>
    <t>https://podminky.urs.cz/item/CS_URS_2024_02/274351122</t>
  </si>
  <si>
    <t>22</t>
  </si>
  <si>
    <t>275313811</t>
  </si>
  <si>
    <t>Základové patky z betonu tř. C 25/30</t>
  </si>
  <si>
    <t>704288553</t>
  </si>
  <si>
    <t>Základy z betonu prostého patky a bloky z betonu kamenem neprokládaného tř. C 25/30</t>
  </si>
  <si>
    <t>https://podminky.urs.cz/item/CS_URS_2024_02/275313811</t>
  </si>
  <si>
    <t>0,4*0,4*4*0,75</t>
  </si>
  <si>
    <t>23</t>
  </si>
  <si>
    <t>275351121</t>
  </si>
  <si>
    <t>Zřízení bednění základových patek</t>
  </si>
  <si>
    <t>1605186373</t>
  </si>
  <si>
    <t>Bednění základů patek zřízení</t>
  </si>
  <si>
    <t>https://podminky.urs.cz/item/CS_URS_2024_02/275351121</t>
  </si>
  <si>
    <t>0,4*4*0,3*4</t>
  </si>
  <si>
    <t>24</t>
  </si>
  <si>
    <t>275351122</t>
  </si>
  <si>
    <t>Odstranění bednění základových patek</t>
  </si>
  <si>
    <t>1251420462</t>
  </si>
  <si>
    <t>Bednění základů patek odstranění</t>
  </si>
  <si>
    <t>https://podminky.urs.cz/item/CS_URS_2024_02/275351122</t>
  </si>
  <si>
    <t>Úpravy povrchů, podlahy a osazování výplní</t>
  </si>
  <si>
    <t>25</t>
  </si>
  <si>
    <t>637121112</t>
  </si>
  <si>
    <t>Okapový chodník z kačírku tl 150 mm s udusáním</t>
  </si>
  <si>
    <t>825093555</t>
  </si>
  <si>
    <t>Okapový chodník z kameniva s udusáním a urovnáním povrchu z kačírku tl. 150 mm</t>
  </si>
  <si>
    <t>https://podminky.urs.cz/item/CS_URS_2024_02/637121112</t>
  </si>
  <si>
    <t>(8,0+6,0)*0,5*0,15</t>
  </si>
  <si>
    <t>Ostatní konstrukce a práce, bourání</t>
  </si>
  <si>
    <t>26</t>
  </si>
  <si>
    <t>916331112</t>
  </si>
  <si>
    <t>Osazení zahradního obrubníku betonového do lože z betonu s boční opěrou</t>
  </si>
  <si>
    <t>m</t>
  </si>
  <si>
    <t>-678266704</t>
  </si>
  <si>
    <t>Osazení zahradního obrubníku betonového s ložem tl. od 50 do 100 mm z betonu prostého tř. C 12/15 s boční opěrou z betonu prostého tř. C 12/15</t>
  </si>
  <si>
    <t>https://podminky.urs.cz/item/CS_URS_2024_02/916331112</t>
  </si>
  <si>
    <t>(8,0+6,0)*2</t>
  </si>
  <si>
    <t>27</t>
  </si>
  <si>
    <t>59217001</t>
  </si>
  <si>
    <t>obrubník zahradní betonový 1000x50x250mm</t>
  </si>
  <si>
    <t>-552139570</t>
  </si>
  <si>
    <t>28*1,03 'Přepočtené koeficientem množství</t>
  </si>
  <si>
    <t>998</t>
  </si>
  <si>
    <t>Přesun hmot</t>
  </si>
  <si>
    <t>28</t>
  </si>
  <si>
    <t>998011001</t>
  </si>
  <si>
    <t>Přesun hmot pro budovy v do 6 m</t>
  </si>
  <si>
    <t>2038828036</t>
  </si>
  <si>
    <t>Přesun hmot pro budovy občanské výstavby, bydlení, výrobu a služby vodorovná dopravní vzdálenost do 100 m základní pro budovy výšky do 6 m</t>
  </si>
  <si>
    <t>https://podminky.urs.cz/item/CS_URS_2024_02/998011001</t>
  </si>
  <si>
    <t>PSV</t>
  </si>
  <si>
    <t>Práce a dodávky PSV</t>
  </si>
  <si>
    <t>711</t>
  </si>
  <si>
    <t>Izolace proti vodě, vlhkosti a plynům</t>
  </si>
  <si>
    <t>29</t>
  </si>
  <si>
    <t>711111001</t>
  </si>
  <si>
    <t>Provedení izolace proti zemní vlhkosti vodorovné za studena nátěrem penetračním</t>
  </si>
  <si>
    <t>1420231321</t>
  </si>
  <si>
    <t>Provedení izolace proti zemní vlhkosti natěradly a tmely za studena na ploše vodorovné V nátěrem penetračním</t>
  </si>
  <si>
    <t>https://podminky.urs.cz/item/CS_URS_2024_02/711111001</t>
  </si>
  <si>
    <t>30</t>
  </si>
  <si>
    <t>11163150</t>
  </si>
  <si>
    <t>lak penetrační asfaltový</t>
  </si>
  <si>
    <t>32</t>
  </si>
  <si>
    <t>1767246056</t>
  </si>
  <si>
    <t>35*0,0003 'Přepočtené koeficientem množství</t>
  </si>
  <si>
    <t>31</t>
  </si>
  <si>
    <t>711141559</t>
  </si>
  <si>
    <t>Provedení izolace proti zemní vlhkosti pásy přitavením vodorovné NAIP</t>
  </si>
  <si>
    <t>414873556</t>
  </si>
  <si>
    <t>Provedení izolace proti zemní vlhkosti pásy přitavením NAIP na ploše vodorovné V</t>
  </si>
  <si>
    <t>https://podminky.urs.cz/item/CS_URS_2024_02/711141559</t>
  </si>
  <si>
    <t>62833158</t>
  </si>
  <si>
    <t>pás asfaltový natavitelný oxidovaný s vložkou ze skleněné tkaniny typu G200, s jemnozrnným minerálním posypem tl 4,0mm</t>
  </si>
  <si>
    <t>578346786</t>
  </si>
  <si>
    <t>35*1,1655 'Přepočtené koeficientem množství</t>
  </si>
  <si>
    <t>33</t>
  </si>
  <si>
    <t>998711101</t>
  </si>
  <si>
    <t>Přesun hmot tonážní pro izolace proti vodě, vlhkosti a plynům v objektech v do 6 m</t>
  </si>
  <si>
    <t>1954337293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</si>
  <si>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</si>
  <si>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https://podminky.urs.cz/item/CS_URS_2024_02/998711101</t>
  </si>
  <si>
    <t>762</t>
  </si>
  <si>
    <t>Konstrukce tesařské</t>
  </si>
  <si>
    <t>34</t>
  </si>
  <si>
    <t>762332135r</t>
  </si>
  <si>
    <t>Montáž vázaných kcí krovů pravidelných pomocí tesařských spojů z polohraněného řeziva průřezové pl přes 450 cm2</t>
  </si>
  <si>
    <t xml:space="preserve">R položka </t>
  </si>
  <si>
    <t>1029500348</t>
  </si>
  <si>
    <t>Montáž vázaných konstrukcí krovů střech pultových, sedlových, valbových, stanových čtvercového nebo obdélníkového půdorysu z řeziva polohraněného pomocí tesařských spojů průřezové plochy přes 450 cm2</t>
  </si>
  <si>
    <t xml:space="preserve">vaznice, 2ks, dl. 8,3m  </t>
  </si>
  <si>
    <t>2*8,3</t>
  </si>
  <si>
    <t>35</t>
  </si>
  <si>
    <t>60512147r</t>
  </si>
  <si>
    <t>stavební řezivo průřezu nad 450cm2 přes dl 8m</t>
  </si>
  <si>
    <t>1512402590</t>
  </si>
  <si>
    <t>vaznice, z kulatiny cca 300mm</t>
  </si>
  <si>
    <t>3,14*0,15*0,15*8,3*2</t>
  </si>
  <si>
    <t>1,173*1,1 'Přepočtené koeficientem množství</t>
  </si>
  <si>
    <t>36</t>
  </si>
  <si>
    <t>762332533</t>
  </si>
  <si>
    <t>Montáž vázaných kcí krovů pravidelných pomocí tesařských spojů z hoblovaného řeziva průřezové pl přes 224 do 288 cm2</t>
  </si>
  <si>
    <t>1309626614</t>
  </si>
  <si>
    <t>Montáž vázaných konstrukcí krovů střech pultových, sedlových, valbových, stanových čtvercového nebo obdélníkového půdorysu z řeziva hoblovaného pomocí tesařských spojů průřezové plochy přes 224 do 288 cm2</t>
  </si>
  <si>
    <t>https://podminky.urs.cz/item/CS_URS_2024_02/762332533</t>
  </si>
  <si>
    <t>krokve, 9ks, dl. 5,9m</t>
  </si>
  <si>
    <t>9*5,9</t>
  </si>
  <si>
    <t>37</t>
  </si>
  <si>
    <t>60512135</t>
  </si>
  <si>
    <t>hranol stavební řezivo průřezu do 288cm2 do dl 6m</t>
  </si>
  <si>
    <t>673798729</t>
  </si>
  <si>
    <t>krokve 120/160</t>
  </si>
  <si>
    <t>53,1*0,12*0,16</t>
  </si>
  <si>
    <t>1,02*1,1 'Přepočtené koeficientem množství</t>
  </si>
  <si>
    <t>38</t>
  </si>
  <si>
    <t>762341250</t>
  </si>
  <si>
    <t>Montáž bednění střech rovných a šikmých sklonu do 60° z hoblovaných prken</t>
  </si>
  <si>
    <t>1260976505</t>
  </si>
  <si>
    <t>Montáž bednění střech rovných a šikmých sklonu do 60° s vyřezáním otvorů z prken hoblovaných</t>
  </si>
  <si>
    <t>https://podminky.urs.cz/item/CS_URS_2024_02/762341250</t>
  </si>
  <si>
    <t>48,2</t>
  </si>
  <si>
    <t>39</t>
  </si>
  <si>
    <t>6051511r</t>
  </si>
  <si>
    <t>řezivo jehličnaté prkno 20-30mm</t>
  </si>
  <si>
    <t>-1281152014</t>
  </si>
  <si>
    <t xml:space="preserve">řezivo jehličnaté  prkno 20-30mm</t>
  </si>
  <si>
    <t>48,2*0,025</t>
  </si>
  <si>
    <t>1,205*1,1 'Přepočtené koeficientem množství</t>
  </si>
  <si>
    <t>40</t>
  </si>
  <si>
    <t>762342214</t>
  </si>
  <si>
    <t>Montáž laťování na střechách jednoduchých sklonu do 60° osové vzdálenosti přes 150 do 360 mm</t>
  </si>
  <si>
    <t>302572030</t>
  </si>
  <si>
    <t>Montáž laťování střech jednoduchých sklonu do 60° při osové vzdálenosti latí přes 150 do 360 mm</t>
  </si>
  <si>
    <t>https://podminky.urs.cz/item/CS_URS_2024_02/762342214</t>
  </si>
  <si>
    <t>41</t>
  </si>
  <si>
    <t>60514114</t>
  </si>
  <si>
    <t>řezivo jehličnaté lať impregnovaná dl 4 m</t>
  </si>
  <si>
    <t>2099974685</t>
  </si>
  <si>
    <t xml:space="preserve">5,7/0,2   šíře/osová vzdálenost 20cm = 28,5 = 29 ks</t>
  </si>
  <si>
    <t xml:space="preserve">29*8,3   ks x délka = 240,7 = 241 m</t>
  </si>
  <si>
    <t>241*0,03*0,05 "délka x přůřez latě 30/50mm</t>
  </si>
  <si>
    <t>0,362*1,15 'Přepočtené koeficientem množství</t>
  </si>
  <si>
    <t>42</t>
  </si>
  <si>
    <t>762395000</t>
  </si>
  <si>
    <t>Spojovací prostředky krovů, bednění, laťování, nadstřešních konstrukcí</t>
  </si>
  <si>
    <t>-874643649</t>
  </si>
  <si>
    <t>Spojovací prostředky krovů, bednění a laťování, nadstřešních konstrukcí svorníky, prkna, hřebíky, pásová ocel, vruty</t>
  </si>
  <si>
    <t>https://podminky.urs.cz/item/CS_URS_2024_02/762395000</t>
  </si>
  <si>
    <t>1,29+1,122+1,326+0,416</t>
  </si>
  <si>
    <t>43</t>
  </si>
  <si>
    <t>762511296</t>
  </si>
  <si>
    <t>Podlahové kce podkladové dvouvrstvé z desek OSB tl 2x18 mm broušených na pero a drážku šroubovaných</t>
  </si>
  <si>
    <t>-356630895</t>
  </si>
  <si>
    <t>Podlahové konstrukce podkladové z dřevoštěpkových desek OSB dvouvrstvých šroubovaných na pero a drážku 2x18 mm</t>
  </si>
  <si>
    <t>https://podminky.urs.cz/item/CS_URS_2024_02/762511296</t>
  </si>
  <si>
    <t>44</t>
  </si>
  <si>
    <t>762525104</t>
  </si>
  <si>
    <t>Položení podlahy z palubek</t>
  </si>
  <si>
    <t>7962748</t>
  </si>
  <si>
    <t>Položení podlah hoblovaných na pero a drážku z palubek</t>
  </si>
  <si>
    <t>https://podminky.urs.cz/item/CS_URS_2024_02/762525104</t>
  </si>
  <si>
    <t>45</t>
  </si>
  <si>
    <t>61189994</t>
  </si>
  <si>
    <t>palubky podlahové smrk tl 19mm A/B</t>
  </si>
  <si>
    <t>-315929188</t>
  </si>
  <si>
    <t>35*1,08 'Přepočtené koeficientem množství</t>
  </si>
  <si>
    <t>46</t>
  </si>
  <si>
    <t>762595001</t>
  </si>
  <si>
    <t>Spojovací prostředky pro položení dřevěných podlah a zakrytí kanálů</t>
  </si>
  <si>
    <t>1551074718</t>
  </si>
  <si>
    <t>Spojovací prostředky podlah a podkladových konstrukcí hřebíky, vruty</t>
  </si>
  <si>
    <t>https://podminky.urs.cz/item/CS_URS_2024_02/762595001</t>
  </si>
  <si>
    <t>35,0</t>
  </si>
  <si>
    <t>47</t>
  </si>
  <si>
    <t>762751160r</t>
  </si>
  <si>
    <t>Montáž prostorové vázané kce na sraz z hraněného řeziva průřezové pl přes 600 cm2</t>
  </si>
  <si>
    <t>431243739</t>
  </si>
  <si>
    <t>Montáž prostorových konstrukcí vázaných z řeziva hraněného nebo polohraněného průřezové plochy přes 600 cm2</t>
  </si>
  <si>
    <t xml:space="preserve">spodní část pódia, 8 ks, dl. 7,0 a 8 ks, dl. 5,1 m </t>
  </si>
  <si>
    <t>(7,0+5,1)*8</t>
  </si>
  <si>
    <t xml:space="preserve">sloupy, 2 ks, dl. 3,15m a 2 ks, dl. 4,0m  </t>
  </si>
  <si>
    <t>(3,15+4,0)*2</t>
  </si>
  <si>
    <t>48</t>
  </si>
  <si>
    <t>60512146r</t>
  </si>
  <si>
    <t>stavební řezivo průřezu nad 450cm2 dl 6-8m</t>
  </si>
  <si>
    <t>1646657920</t>
  </si>
  <si>
    <t>spodní část, průměr cca 300mm</t>
  </si>
  <si>
    <t>3,14*0,15*0,15*(8*7,0)</t>
  </si>
  <si>
    <t>3,956*1,05 'Přepočtené koeficientem množství</t>
  </si>
  <si>
    <t>49</t>
  </si>
  <si>
    <t>60512145r</t>
  </si>
  <si>
    <t>stavební řezivo průřezu nad 450cm2 do dl 6m</t>
  </si>
  <si>
    <t>-1786198850</t>
  </si>
  <si>
    <t>3,14*0,15*0,15*(8*5,1)</t>
  </si>
  <si>
    <t>sloupy, průměr cca 300mm</t>
  </si>
  <si>
    <t>3,14*0,15*0,15*(2*3,15+2*4,0)</t>
  </si>
  <si>
    <t>3,893*1,05 'Přepočtené koeficientem množství</t>
  </si>
  <si>
    <t>50</t>
  </si>
  <si>
    <t>762795000</t>
  </si>
  <si>
    <t>Spojovací prostředky pro montáž prostorových vázaných kcí</t>
  </si>
  <si>
    <t>1501922227</t>
  </si>
  <si>
    <t>Spojovací prostředky prostorových vázaných konstrukcí hřebíky, svorníky, fixační prkna</t>
  </si>
  <si>
    <t>https://podminky.urs.cz/item/CS_URS_2024_02/762795000</t>
  </si>
  <si>
    <t>4,154+4,088</t>
  </si>
  <si>
    <t>51</t>
  </si>
  <si>
    <t>762822150r</t>
  </si>
  <si>
    <t xml:space="preserve">Montáž trámu z hraněného nebo polohraněného řeziva průřezové pl přes 540 cm2 </t>
  </si>
  <si>
    <t>874868286</t>
  </si>
  <si>
    <t xml:space="preserve">trámy do podlahy,  8ks , dl. 5,1 m </t>
  </si>
  <si>
    <t>8*5,1</t>
  </si>
  <si>
    <t>52</t>
  </si>
  <si>
    <t>144582659</t>
  </si>
  <si>
    <t>trámy, z kulatiny cca 300mm</t>
  </si>
  <si>
    <t>3,14*0,15*0,15*5,1*8</t>
  </si>
  <si>
    <t>2,883*1,05 'Přepočtené koeficientem množství</t>
  </si>
  <si>
    <t>53</t>
  </si>
  <si>
    <t>762895000</t>
  </si>
  <si>
    <t>Spojovací prostředky pro montáž záklopu, stropnice a podbíjení</t>
  </si>
  <si>
    <t>-1205590157</t>
  </si>
  <si>
    <t>Spojovací prostředky záklopu stropů, stropnic, podbíjení hřebíky, svorníky</t>
  </si>
  <si>
    <t>https://podminky.urs.cz/item/CS_URS_2024_02/762895000</t>
  </si>
  <si>
    <t>3,027</t>
  </si>
  <si>
    <t>54</t>
  </si>
  <si>
    <t>7620001r</t>
  </si>
  <si>
    <t>DOD + MTZ kotevní patky pro dřevěnné sloupy</t>
  </si>
  <si>
    <t>ks</t>
  </si>
  <si>
    <t>-459951914</t>
  </si>
  <si>
    <t>55</t>
  </si>
  <si>
    <t>7620002r</t>
  </si>
  <si>
    <t>DOD + MTZ schodů</t>
  </si>
  <si>
    <t>kpl</t>
  </si>
  <si>
    <t>-1696411357</t>
  </si>
  <si>
    <t xml:space="preserve">Poznámka k položce:_x000d_
vč. spojovacího materiálu </t>
  </si>
  <si>
    <t>56</t>
  </si>
  <si>
    <t>998762101</t>
  </si>
  <si>
    <t>Přesun hmot tonážní pro kce tesařské v objektech v do 6 m</t>
  </si>
  <si>
    <t>372520458</t>
  </si>
  <si>
    <t>Přesun hmot pro konstrukce tesařské stanovený z hmotnosti přesunovaného materiálu vodorovná dopravní vzdálenost do 50 m základní v objektech výšky do 6 m</t>
  </si>
  <si>
    <t>https://podminky.urs.cz/item/CS_URS_2024_02/998762101</t>
  </si>
  <si>
    <t>764</t>
  </si>
  <si>
    <t>Konstrukce klempířské</t>
  </si>
  <si>
    <t>57</t>
  </si>
  <si>
    <t>764541403</t>
  </si>
  <si>
    <t>Žlab podokapní půlkruhový z TiZn předzvětralého plechu rš 250 mm</t>
  </si>
  <si>
    <t>2077025892</t>
  </si>
  <si>
    <t>Žlab podokapní z titanzinkového předzvětralého plechu včetně háků a čel půlkruhový rš 250 mm</t>
  </si>
  <si>
    <t>https://podminky.urs.cz/item/CS_URS_2024_02/764541403</t>
  </si>
  <si>
    <t>8,3</t>
  </si>
  <si>
    <t>58</t>
  </si>
  <si>
    <t>764541443r</t>
  </si>
  <si>
    <t>Kotlík oválný (trychtýřový) pro podokapní žlaby z TiZn předzvětralého plechu 250/100 mm</t>
  </si>
  <si>
    <t>kus</t>
  </si>
  <si>
    <t>1982331797</t>
  </si>
  <si>
    <t>Žlab podokapní z titanzinkového předzvětralého plechu kotlík oválný (trychtýřový), rš žlabu/průměr svodu 250/100 mm</t>
  </si>
  <si>
    <t>59</t>
  </si>
  <si>
    <t>764541R</t>
  </si>
  <si>
    <t>MTZ + DOD dešťový svod - řetěz</t>
  </si>
  <si>
    <t>-783096568</t>
  </si>
  <si>
    <t>Poznámka k položce:_x000d_
cca 3,5m</t>
  </si>
  <si>
    <t>60</t>
  </si>
  <si>
    <t>998764101</t>
  </si>
  <si>
    <t>Přesun hmot tonážní pro konstrukce klempířské v objektech v do 6 m</t>
  </si>
  <si>
    <t>-1430968519</t>
  </si>
  <si>
    <t>Přesun hmot pro konstrukce klempířské stanovený z hmotnosti přesunovaného materiálu vodorovná dopravní vzdálenost do 50 m základní v objektech výšky do 6 m</t>
  </si>
  <si>
    <t>https://podminky.urs.cz/item/CS_URS_2024_02/998764101</t>
  </si>
  <si>
    <t>765</t>
  </si>
  <si>
    <t>Krytina skládaná</t>
  </si>
  <si>
    <t>61</t>
  </si>
  <si>
    <t>765162001</t>
  </si>
  <si>
    <t>Montáž krytiny ze šindelů dřevěných sklon do 45° jednoduché krytí rovné na laťování Pz hřeby do 35 ks/m2</t>
  </si>
  <si>
    <t>-24256118</t>
  </si>
  <si>
    <t>Montáž krytiny z dřevěných šindelů sklon do 45° na laťování, přibití pozinkovanými hřeby jednoduché krytí rovné, počet šindelů do 35 ks/m2</t>
  </si>
  <si>
    <t>https://podminky.urs.cz/item/CS_URS_2024_02/765162001</t>
  </si>
  <si>
    <t>62</t>
  </si>
  <si>
    <t>60592125</t>
  </si>
  <si>
    <t>šindel štípaný impregnovaný rovný dl 600mm tl cca 20mm</t>
  </si>
  <si>
    <t>-259228122</t>
  </si>
  <si>
    <t>48,2*31,5 'Přepočtené koeficientem množství</t>
  </si>
  <si>
    <t>63</t>
  </si>
  <si>
    <t>765191001</t>
  </si>
  <si>
    <t>Montáž pojistné hydroizolační nebo parotěsné fólie kladené ve sklonu do 20° lepením na bednění nebo izolaci</t>
  </si>
  <si>
    <t>-601869381</t>
  </si>
  <si>
    <t>Montáž pojistné hydroizolační nebo parotěsné fólie kladené ve sklonu do 20° lepením (vodotěsné podstřeší) na bednění nebo tepelnou izolaci</t>
  </si>
  <si>
    <t>https://podminky.urs.cz/item/CS_URS_2024_02/765191001</t>
  </si>
  <si>
    <t>64</t>
  </si>
  <si>
    <t>28329036</t>
  </si>
  <si>
    <t>fólie kontaktní difuzně propustná pro doplňkovou hydroizolační vrstvu, třívrstvá mikroporézní PP 150g/m2 s integrovanou samolepící páskou</t>
  </si>
  <si>
    <t>-1344486787</t>
  </si>
  <si>
    <t>48,2*1,1 'Přepočtené koeficientem množství</t>
  </si>
  <si>
    <t>65</t>
  </si>
  <si>
    <t>998765101</t>
  </si>
  <si>
    <t>Přesun hmot tonážní pro krytiny skládané v objektech v do 6 m</t>
  </si>
  <si>
    <t>65906660</t>
  </si>
  <si>
    <t>Přesun hmot pro krytiny skládané stanovený z hmotnosti přesunovaného materiálu vodorovná dopravní vzdálenost do 50 m základní na objektech výšky do 6 m</t>
  </si>
  <si>
    <t>https://podminky.urs.cz/item/CS_URS_2024_02/998765101</t>
  </si>
  <si>
    <t xml:space="preserve">VRN - Vedlejší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</si>
  <si>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</si>
  <si>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</si>
  <si>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</si>
  <si>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</si>
  <si>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</si>
  <si>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</si>
  <si>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</si>
  <si>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</si>
  <si>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011002</t>
  </si>
  <si>
    <t xml:space="preserve">Geodetické práce před výstavbou </t>
  </si>
  <si>
    <t>1024</t>
  </si>
  <si>
    <t>826545006</t>
  </si>
  <si>
    <t xml:space="preserve">Geodetické práce </t>
  </si>
  <si>
    <t>Poznámka k položce:_x000d_
- vytýčení stavby</t>
  </si>
  <si>
    <t>01300200</t>
  </si>
  <si>
    <t xml:space="preserve">Projektové práce - projektová dokumentace skutečného provedení </t>
  </si>
  <si>
    <t>-966354543</t>
  </si>
  <si>
    <t>Projektové práce - projektová dokumentace skutečného provedení</t>
  </si>
  <si>
    <t>VRN3</t>
  </si>
  <si>
    <t>Zařízení staveniště</t>
  </si>
  <si>
    <t>032002</t>
  </si>
  <si>
    <t xml:space="preserve">Zřízení a odstranění zařízení staveniště vč. uvedení pozemků do původního stavu </t>
  </si>
  <si>
    <t>-1813928778</t>
  </si>
  <si>
    <t>Zřízení a odstranění zařízení staveniště vč. uvedení pozemků do původního stavu</t>
  </si>
  <si>
    <t>Poznámka k položce:_x000d_
- stavební buňka
- WC (TOI)
_x000d_
- skládky na staveništi_x000d_
- ohraničení staveniště_x000d_
- rozebrání, bourání a odvoz zařízení staveniště_x000d_
- úprava terénu po zrušení zařízení staveniště _x000d_
- dlaší náklady související s úplnou realizací zakázky</t>
  </si>
  <si>
    <t>VRN7</t>
  </si>
  <si>
    <t>Provozní vlivy</t>
  </si>
  <si>
    <t>070001</t>
  </si>
  <si>
    <t>1614903805</t>
  </si>
  <si>
    <t xml:space="preserve">Poznámka k položce:_x000d_
- vytýčení inřenýrských sítí_x000d_
</t>
  </si>
  <si>
    <t>VRN9</t>
  </si>
  <si>
    <t>Ostatní náklady</t>
  </si>
  <si>
    <t>090001</t>
  </si>
  <si>
    <t>825607171</t>
  </si>
  <si>
    <t>Poznámka k položce:_x000d_
- dodávka a osazení informační tabule _x000d_
- fotodokumentace v průběhu a po dokončení stavby_x000d_
- prostředky určené k likvidaci havárií
_x000d_
- věškeré náklady související s plněním všech podmínek pro stavbu, zajištění veškerých rozhodnutí a souhlasů nutných pro realizaci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</si>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</sst>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1" TargetMode="External" /><Relationship Id="rId2" Type="http://schemas.openxmlformats.org/officeDocument/2006/relationships/hyperlink" Target="https://podminky.urs.cz/item/CS_URS_2024_02/132212131" TargetMode="External" /><Relationship Id="rId3" Type="http://schemas.openxmlformats.org/officeDocument/2006/relationships/hyperlink" Target="https://podminky.urs.cz/item/CS_URS_2024_02/133212811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81351003" TargetMode="External" /><Relationship Id="rId9" Type="http://schemas.openxmlformats.org/officeDocument/2006/relationships/hyperlink" Target="https://podminky.urs.cz/item/CS_URS_2024_02/181411131" TargetMode="External" /><Relationship Id="rId10" Type="http://schemas.openxmlformats.org/officeDocument/2006/relationships/hyperlink" Target="https://podminky.urs.cz/item/CS_URS_2024_02/271572211" TargetMode="External" /><Relationship Id="rId11" Type="http://schemas.openxmlformats.org/officeDocument/2006/relationships/hyperlink" Target="https://podminky.urs.cz/item/CS_URS_2024_02/273321511" TargetMode="External" /><Relationship Id="rId12" Type="http://schemas.openxmlformats.org/officeDocument/2006/relationships/hyperlink" Target="https://podminky.urs.cz/item/CS_URS_2024_02/273325912" TargetMode="External" /><Relationship Id="rId13" Type="http://schemas.openxmlformats.org/officeDocument/2006/relationships/hyperlink" Target="https://podminky.urs.cz/item/CS_URS_2024_02/273325913" TargetMode="External" /><Relationship Id="rId14" Type="http://schemas.openxmlformats.org/officeDocument/2006/relationships/hyperlink" Target="https://podminky.urs.cz/item/CS_URS_2024_02/273351121" TargetMode="External" /><Relationship Id="rId15" Type="http://schemas.openxmlformats.org/officeDocument/2006/relationships/hyperlink" Target="https://podminky.urs.cz/item/CS_URS_2024_02/273351122" TargetMode="External" /><Relationship Id="rId16" Type="http://schemas.openxmlformats.org/officeDocument/2006/relationships/hyperlink" Target="https://podminky.urs.cz/item/CS_URS_2024_02/273362021" TargetMode="External" /><Relationship Id="rId17" Type="http://schemas.openxmlformats.org/officeDocument/2006/relationships/hyperlink" Target="https://podminky.urs.cz/item/CS_URS_2024_02/274313811" TargetMode="External" /><Relationship Id="rId18" Type="http://schemas.openxmlformats.org/officeDocument/2006/relationships/hyperlink" Target="https://podminky.urs.cz/item/CS_URS_2024_02/274351121" TargetMode="External" /><Relationship Id="rId19" Type="http://schemas.openxmlformats.org/officeDocument/2006/relationships/hyperlink" Target="https://podminky.urs.cz/item/CS_URS_2024_02/274351122" TargetMode="External" /><Relationship Id="rId20" Type="http://schemas.openxmlformats.org/officeDocument/2006/relationships/hyperlink" Target="https://podminky.urs.cz/item/CS_URS_2024_02/275313811" TargetMode="External" /><Relationship Id="rId21" Type="http://schemas.openxmlformats.org/officeDocument/2006/relationships/hyperlink" Target="https://podminky.urs.cz/item/CS_URS_2024_02/275351121" TargetMode="External" /><Relationship Id="rId22" Type="http://schemas.openxmlformats.org/officeDocument/2006/relationships/hyperlink" Target="https://podminky.urs.cz/item/CS_URS_2024_02/275351122" TargetMode="External" /><Relationship Id="rId23" Type="http://schemas.openxmlformats.org/officeDocument/2006/relationships/hyperlink" Target="https://podminky.urs.cz/item/CS_URS_2024_02/637121112" TargetMode="External" /><Relationship Id="rId24" Type="http://schemas.openxmlformats.org/officeDocument/2006/relationships/hyperlink" Target="https://podminky.urs.cz/item/CS_URS_2024_02/916331112" TargetMode="External" /><Relationship Id="rId25" Type="http://schemas.openxmlformats.org/officeDocument/2006/relationships/hyperlink" Target="https://podminky.urs.cz/item/CS_URS_2024_02/998011001" TargetMode="External" /><Relationship Id="rId26" Type="http://schemas.openxmlformats.org/officeDocument/2006/relationships/hyperlink" Target="https://podminky.urs.cz/item/CS_URS_2024_02/711111001" TargetMode="External" /><Relationship Id="rId27" Type="http://schemas.openxmlformats.org/officeDocument/2006/relationships/hyperlink" Target="https://podminky.urs.cz/item/CS_URS_2024_02/711141559" TargetMode="External" /><Relationship Id="rId28" Type="http://schemas.openxmlformats.org/officeDocument/2006/relationships/hyperlink" Target="https://podminky.urs.cz/item/CS_URS_2024_02/998711101" TargetMode="External" /><Relationship Id="rId29" Type="http://schemas.openxmlformats.org/officeDocument/2006/relationships/hyperlink" Target="https://podminky.urs.cz/item/CS_URS_2024_02/762332533" TargetMode="External" /><Relationship Id="rId30" Type="http://schemas.openxmlformats.org/officeDocument/2006/relationships/hyperlink" Target="https://podminky.urs.cz/item/CS_URS_2024_02/762341250" TargetMode="External" /><Relationship Id="rId31" Type="http://schemas.openxmlformats.org/officeDocument/2006/relationships/hyperlink" Target="https://podminky.urs.cz/item/CS_URS_2024_02/762342214" TargetMode="External" /><Relationship Id="rId32" Type="http://schemas.openxmlformats.org/officeDocument/2006/relationships/hyperlink" Target="https://podminky.urs.cz/item/CS_URS_2024_02/762395000" TargetMode="External" /><Relationship Id="rId33" Type="http://schemas.openxmlformats.org/officeDocument/2006/relationships/hyperlink" Target="https://podminky.urs.cz/item/CS_URS_2024_02/762511296" TargetMode="External" /><Relationship Id="rId34" Type="http://schemas.openxmlformats.org/officeDocument/2006/relationships/hyperlink" Target="https://podminky.urs.cz/item/CS_URS_2024_02/762525104" TargetMode="External" /><Relationship Id="rId35" Type="http://schemas.openxmlformats.org/officeDocument/2006/relationships/hyperlink" Target="https://podminky.urs.cz/item/CS_URS_2024_02/762595001" TargetMode="External" /><Relationship Id="rId36" Type="http://schemas.openxmlformats.org/officeDocument/2006/relationships/hyperlink" Target="https://podminky.urs.cz/item/CS_URS_2024_02/762795000" TargetMode="External" /><Relationship Id="rId37" Type="http://schemas.openxmlformats.org/officeDocument/2006/relationships/hyperlink" Target="https://podminky.urs.cz/item/CS_URS_2024_02/762895000" TargetMode="External" /><Relationship Id="rId38" Type="http://schemas.openxmlformats.org/officeDocument/2006/relationships/hyperlink" Target="https://podminky.urs.cz/item/CS_URS_2024_02/998762101" TargetMode="External" /><Relationship Id="rId39" Type="http://schemas.openxmlformats.org/officeDocument/2006/relationships/hyperlink" Target="https://podminky.urs.cz/item/CS_URS_2024_02/764541403" TargetMode="External" /><Relationship Id="rId40" Type="http://schemas.openxmlformats.org/officeDocument/2006/relationships/hyperlink" Target="https://podminky.urs.cz/item/CS_URS_2024_02/998764101" TargetMode="External" /><Relationship Id="rId41" Type="http://schemas.openxmlformats.org/officeDocument/2006/relationships/hyperlink" Target="https://podminky.urs.cz/item/CS_URS_2024_02/765162001" TargetMode="External" /><Relationship Id="rId42" Type="http://schemas.openxmlformats.org/officeDocument/2006/relationships/hyperlink" Target="https://podminky.urs.cz/item/CS_URS_2024_02/765191001" TargetMode="External" /><Relationship Id="rId43" Type="http://schemas.openxmlformats.org/officeDocument/2006/relationships/hyperlink" Target="https://podminky.urs.cz/item/CS_URS_2024_02/99876510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Vrskmaň - novostavba dřevěného pódia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Březno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7. 12. 2024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Obec Vrskmaň, čp.46, Vrskmaň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PROKA - Michal Koblížek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Pódium 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Pódium '!P90</f>
        <v>0</v>
      </c>
      <c r="AV55" s="122">
        <f>'SO 01 - Pódium '!J33</f>
        <v>0</v>
      </c>
      <c r="AW55" s="122">
        <f>'SO 01 - Pódium '!J34</f>
        <v>0</v>
      </c>
      <c r="AX55" s="122">
        <f>'SO 01 - Pódium '!J35</f>
        <v>0</v>
      </c>
      <c r="AY55" s="122">
        <f>'SO 01 - Pódium '!J36</f>
        <v>0</v>
      </c>
      <c r="AZ55" s="122">
        <f>'SO 01 - Pódium '!F33</f>
        <v>0</v>
      </c>
      <c r="BA55" s="122">
        <f>'SO 01 - Pódium '!F34</f>
        <v>0</v>
      </c>
      <c r="BB55" s="122">
        <f>'SO 01 - Pódium '!F35</f>
        <v>0</v>
      </c>
      <c r="BC55" s="122">
        <f>'SO 01 - Pódium '!F36</f>
        <v>0</v>
      </c>
      <c r="BD55" s="124">
        <f>'SO 01 - Pódium 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'VRN - Vedlejší rozpočtové...'!P84</f>
        <v>0</v>
      </c>
      <c r="AV56" s="127">
        <f>'VRN - Vedlejší rozpočtové...'!J33</f>
        <v>0</v>
      </c>
      <c r="AW56" s="127">
        <f>'VRN - Vedlejší rozpočtové...'!J34</f>
        <v>0</v>
      </c>
      <c r="AX56" s="127">
        <f>'VRN - Vedlejší rozpočtové...'!J35</f>
        <v>0</v>
      </c>
      <c r="AY56" s="127">
        <f>'VRN - Vedlejší rozpočtové...'!J36</f>
        <v>0</v>
      </c>
      <c r="AZ56" s="127">
        <f>'VRN - Vedlejší rozpočtové...'!F33</f>
        <v>0</v>
      </c>
      <c r="BA56" s="127">
        <f>'VRN - Vedlejší rozpočtové...'!F34</f>
        <v>0</v>
      </c>
      <c r="BB56" s="127">
        <f>'VRN - Vedlejší rozpočtové...'!F35</f>
        <v>0</v>
      </c>
      <c r="BC56" s="127">
        <f>'VRN - Vedlejší rozpočtové...'!F36</f>
        <v>0</v>
      </c>
      <c r="BD56" s="129">
        <f>'VRN - Vedlejší rozpočtové...'!F37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3D91ZFnn01Tvvh85Az6dXF5yXUtBzFy8pHHwvMEMC1uYB34FPtxwz4c5ZDvQzfsHnSazDXlsQcUPXasc6bOGmA==" hashValue="9A0XOPC9RyCeH5bvTvV6t4tpiqfaNOQkZLY1m+xGhllYOmeziTmInTJ4FUxeCViQ+6EOO3qu3zb72/UzHFYN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ódium 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Vrskmaň - novostavba dřevěného pódia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35</v>
      </c>
      <c r="G12" s="40"/>
      <c r="H12" s="40"/>
      <c r="I12" s="134" t="s">
        <v>23</v>
      </c>
      <c r="J12" s="139" t="str">
        <f>'Rekapitulace stavby'!AN8</f>
        <v>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Obec Vrskmaň, čp.46, Vrskmaň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PROKA - Michal Koblížek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ROUND((SUM(BE90:BE402)),  2)</f>
        <v>0</v>
      </c>
      <c r="G33" s="40"/>
      <c r="H33" s="40"/>
      <c r="I33" s="150">
        <v>0.20999999999999999</v>
      </c>
      <c r="J33" s="149">
        <f>ROUND(((SUM(BE90:BE402))*I33),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ROUND((SUM(BF90:BF402)),  2)</f>
        <v>0</v>
      </c>
      <c r="G34" s="40"/>
      <c r="H34" s="40"/>
      <c r="I34" s="150">
        <v>0.12</v>
      </c>
      <c r="J34" s="149">
        <f>ROUND(((SUM(BF90:BF402))*I34),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ROUND((SUM(BG90:BG402)),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ROUND((SUM(BH90:BH402)),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ROUND((SUM(BI90:BI402)),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Vrskmaň - novostavba dřevěného pódia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01 - Pódium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Obec Vrskmaň, čp.46, Vrskmaň </v>
      </c>
      <c r="G54" s="42"/>
      <c r="H54" s="42"/>
      <c r="I54" s="34" t="s">
        <v>31</v>
      </c>
      <c r="J54" s="38" t="str">
        <f>E21</f>
        <v xml:space="preserve">PROKA - Michal Koblížek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J208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J214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J223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99</v>
      </c>
      <c r="E66" s="170"/>
      <c r="F66" s="170"/>
      <c r="G66" s="170"/>
      <c r="H66" s="170"/>
      <c r="I66" s="170"/>
      <c r="J66" s="171">
        <f>J227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100</v>
      </c>
      <c r="E67" s="176"/>
      <c r="F67" s="176"/>
      <c r="G67" s="176"/>
      <c r="H67" s="176"/>
      <c r="I67" s="176"/>
      <c r="J67" s="177">
        <f>J228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J248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102</v>
      </c>
      <c r="E69" s="176"/>
      <c r="F69" s="176"/>
      <c r="G69" s="176"/>
      <c r="H69" s="176"/>
      <c r="I69" s="176"/>
      <c r="J69" s="177">
        <f>J367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103</v>
      </c>
      <c r="E70" s="176"/>
      <c r="F70" s="176"/>
      <c r="G70" s="176"/>
      <c r="H70" s="176"/>
      <c r="I70" s="176"/>
      <c r="J70" s="177">
        <f>J383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Vrskmaň - novostavba dřevěného pódia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 xml:space="preserve">SO 01 - Pódium 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7. 12. 2024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 xml:space="preserve">Obec Vrskmaň, čp.46, Vrskmaň </v>
      </c>
      <c r="G86" s="42"/>
      <c r="H86" s="42"/>
      <c r="I86" s="34" t="s">
        <v>31</v>
      </c>
      <c r="J86" s="38" t="str">
        <f>E21</f>
        <v xml:space="preserve">PROKA - Michal Koblížek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105</v>
      </c>
      <c r="D89" s="182" t="s">
        <v>57</v>
      </c>
      <c r="E89" s="182" t="s">
        <v>53</v>
      </c>
      <c r="F89" s="182" t="s">
        <v>54</v>
      </c>
      <c r="G89" s="182" t="s">
        <v>106</v>
      </c>
      <c r="H89" s="182" t="s">
        <v>107</v>
      </c>
      <c r="I89" s="182" t="s">
        <v>108</v>
      </c>
      <c r="J89" s="182" t="s">
        <v>91</v>
      </c>
      <c r="K89" s="183" t="s">
        <v>109</v>
      </c>
      <c r="L89" s="184"/>
      <c r="M89" s="94" t="s">
        <v>19</v>
      </c>
      <c r="N89" s="95" t="s">
        <v>42</v>
      </c>
      <c r="O89" s="95" t="s">
        <v>110</v>
      </c>
      <c r="P89" s="95" t="s">
        <v>111</v>
      </c>
      <c r="Q89" s="95" t="s">
        <v>112</v>
      </c>
      <c r="R89" s="95" t="s">
        <v>113</v>
      </c>
      <c r="S89" s="95" t="s">
        <v>114</v>
      </c>
      <c r="T89" s="96" t="s">
        <v>115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116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P91+P227</f>
        <v>0</v>
      </c>
      <c r="Q90" s="98"/>
      <c r="R90" s="187">
        <f>R91+R227</f>
        <v>62.17299525</v>
      </c>
      <c r="S90" s="98"/>
      <c r="T90" s="188">
        <f>T91+T227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92</v>
      </c>
      <c r="BK90" s="189">
        <f>BK91+BK227</f>
        <v>0</v>
      </c>
    </row>
    <row r="91" s="12" customFormat="1" ht="25.92" customHeight="1">
      <c r="A91" s="12"/>
      <c r="B91" s="190"/>
      <c r="C91" s="191"/>
      <c r="D91" s="192" t="s">
        <v>71</v>
      </c>
      <c r="E91" s="193" t="s">
        <v>117</v>
      </c>
      <c r="F91" s="193" t="s">
        <v>118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P92+P139+P208+P214+P223</f>
        <v>0</v>
      </c>
      <c r="Q91" s="198"/>
      <c r="R91" s="199">
        <f>R92+R139+R208+R214+R223</f>
        <v>51.310812990000002</v>
      </c>
      <c r="S91" s="198"/>
      <c r="T91" s="200">
        <f>T92+T139+T208+T214+T223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72</v>
      </c>
      <c r="AY91" s="201" t="s">
        <v>119</v>
      </c>
      <c r="BK91" s="203">
        <f>BK92+BK139+BK208+BK214+BK223</f>
        <v>0</v>
      </c>
    </row>
    <row r="92" s="12" customFormat="1" ht="22.8" customHeight="1">
      <c r="A92" s="12"/>
      <c r="B92" s="190"/>
      <c r="C92" s="191"/>
      <c r="D92" s="192" t="s">
        <v>71</v>
      </c>
      <c r="E92" s="204" t="s">
        <v>80</v>
      </c>
      <c r="F92" s="204" t="s">
        <v>120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SUM(P93:P138)</f>
        <v>0</v>
      </c>
      <c r="Q92" s="198"/>
      <c r="R92" s="199">
        <f>SUM(R93:R138)</f>
        <v>12.750999999999999</v>
      </c>
      <c r="S92" s="198"/>
      <c r="T92" s="200">
        <f>SUM(T93:T138)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80</v>
      </c>
      <c r="AY92" s="201" t="s">
        <v>119</v>
      </c>
      <c r="BK92" s="203">
        <f>SUM(BK93:BK138)</f>
        <v>0</v>
      </c>
    </row>
    <row r="93" s="2" customFormat="1" ht="21.75" customHeight="1">
      <c r="A93" s="40"/>
      <c r="B93" s="41"/>
      <c r="C93" s="206" t="s">
        <v>80</v>
      </c>
      <c r="D93" s="206" t="s">
        <v>121</v>
      </c>
      <c r="E93" s="207" t="s">
        <v>122</v>
      </c>
      <c r="F93" s="208" t="s">
        <v>123</v>
      </c>
      <c r="G93" s="209" t="s">
        <v>124</v>
      </c>
      <c r="H93" s="210">
        <v>12</v>
      </c>
      <c r="I93" s="211"/>
      <c r="J93" s="212">
        <f>ROUND(I93*H93,2)</f>
        <v>0</v>
      </c>
      <c r="K93" s="208" t="s">
        <v>125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126</v>
      </c>
      <c r="AT93" s="217" t="s">
        <v>121</v>
      </c>
      <c r="AU93" s="217" t="s">
        <v>82</v>
      </c>
      <c r="AY93" s="19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126</v>
      </c>
      <c r="BM93" s="217" t="s">
        <v>127</v>
      </c>
    </row>
    <row r="94" s="2" customFormat="1">
      <c r="A94" s="40"/>
      <c r="B94" s="41"/>
      <c r="C94" s="42"/>
      <c r="D94" s="219" t="s">
        <v>128</v>
      </c>
      <c r="E94" s="42"/>
      <c r="F94" s="220" t="s">
        <v>129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82</v>
      </c>
    </row>
    <row r="95" s="2" customFormat="1">
      <c r="A95" s="40"/>
      <c r="B95" s="41"/>
      <c r="C95" s="42"/>
      <c r="D95" s="224" t="s">
        <v>130</v>
      </c>
      <c r="E95" s="42"/>
      <c r="F95" s="225" t="s">
        <v>131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82</v>
      </c>
    </row>
    <row r="96" s="13" customFormat="1">
      <c r="A96" s="13"/>
      <c r="B96" s="226"/>
      <c r="C96" s="227"/>
      <c r="D96" s="219" t="s">
        <v>132</v>
      </c>
      <c r="E96" s="228" t="s">
        <v>19</v>
      </c>
      <c r="F96" s="229" t="s">
        <v>133</v>
      </c>
      <c r="G96" s="227"/>
      <c r="H96" s="230">
        <v>12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132</v>
      </c>
      <c r="AU96" s="236" t="s">
        <v>82</v>
      </c>
      <c r="AV96" s="13" t="s">
        <v>82</v>
      </c>
      <c r="AW96" s="13" t="s">
        <v>33</v>
      </c>
      <c r="AX96" s="13" t="s">
        <v>72</v>
      </c>
      <c r="AY96" s="236" t="s">
        <v>119</v>
      </c>
    </row>
    <row r="97" s="14" customFormat="1">
      <c r="A97" s="14"/>
      <c r="B97" s="237"/>
      <c r="C97" s="238"/>
      <c r="D97" s="219" t="s">
        <v>132</v>
      </c>
      <c r="E97" s="239" t="s">
        <v>19</v>
      </c>
      <c r="F97" s="240" t="s">
        <v>134</v>
      </c>
      <c r="G97" s="238"/>
      <c r="H97" s="241">
        <v>12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132</v>
      </c>
      <c r="AU97" s="247" t="s">
        <v>82</v>
      </c>
      <c r="AV97" s="14" t="s">
        <v>126</v>
      </c>
      <c r="AW97" s="14" t="s">
        <v>33</v>
      </c>
      <c r="AX97" s="14" t="s">
        <v>80</v>
      </c>
      <c r="AY97" s="247" t="s">
        <v>119</v>
      </c>
    </row>
    <row r="98" s="2" customFormat="1" ht="21.75" customHeight="1">
      <c r="A98" s="40"/>
      <c r="B98" s="41"/>
      <c r="C98" s="206" t="s">
        <v>82</v>
      </c>
      <c r="D98" s="206" t="s">
        <v>121</v>
      </c>
      <c r="E98" s="207" t="s">
        <v>135</v>
      </c>
      <c r="F98" s="208" t="s">
        <v>136</v>
      </c>
      <c r="G98" s="209" t="s">
        <v>124</v>
      </c>
      <c r="H98" s="210">
        <v>5.1299999999999999</v>
      </c>
      <c r="I98" s="211"/>
      <c r="J98" s="212">
        <f>ROUND(I98*H98,2)</f>
        <v>0</v>
      </c>
      <c r="K98" s="208" t="s">
        <v>125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126</v>
      </c>
      <c r="AT98" s="217" t="s">
        <v>121</v>
      </c>
      <c r="AU98" s="217" t="s">
        <v>82</v>
      </c>
      <c r="AY98" s="19" t="s">
        <v>119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126</v>
      </c>
      <c r="BM98" s="217" t="s">
        <v>137</v>
      </c>
    </row>
    <row r="99" s="2" customFormat="1">
      <c r="A99" s="40"/>
      <c r="B99" s="41"/>
      <c r="C99" s="42"/>
      <c r="D99" s="219" t="s">
        <v>128</v>
      </c>
      <c r="E99" s="42"/>
      <c r="F99" s="220" t="s">
        <v>138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82</v>
      </c>
    </row>
    <row r="100" s="2" customFormat="1">
      <c r="A100" s="40"/>
      <c r="B100" s="41"/>
      <c r="C100" s="42"/>
      <c r="D100" s="224" t="s">
        <v>130</v>
      </c>
      <c r="E100" s="42"/>
      <c r="F100" s="225" t="s">
        <v>139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82</v>
      </c>
    </row>
    <row r="101" s="13" customFormat="1">
      <c r="A101" s="13"/>
      <c r="B101" s="226"/>
      <c r="C101" s="227"/>
      <c r="D101" s="219" t="s">
        <v>132</v>
      </c>
      <c r="E101" s="228" t="s">
        <v>19</v>
      </c>
      <c r="F101" s="229" t="s">
        <v>140</v>
      </c>
      <c r="G101" s="227"/>
      <c r="H101" s="230">
        <v>5.1299999999999999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132</v>
      </c>
      <c r="AU101" s="236" t="s">
        <v>82</v>
      </c>
      <c r="AV101" s="13" t="s">
        <v>82</v>
      </c>
      <c r="AW101" s="13" t="s">
        <v>33</v>
      </c>
      <c r="AX101" s="13" t="s">
        <v>72</v>
      </c>
      <c r="AY101" s="236" t="s">
        <v>119</v>
      </c>
    </row>
    <row r="102" s="14" customFormat="1">
      <c r="A102" s="14"/>
      <c r="B102" s="237"/>
      <c r="C102" s="238"/>
      <c r="D102" s="219" t="s">
        <v>132</v>
      </c>
      <c r="E102" s="239" t="s">
        <v>19</v>
      </c>
      <c r="F102" s="240" t="s">
        <v>134</v>
      </c>
      <c r="G102" s="238"/>
      <c r="H102" s="241">
        <v>5.1299999999999999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132</v>
      </c>
      <c r="AU102" s="247" t="s">
        <v>82</v>
      </c>
      <c r="AV102" s="14" t="s">
        <v>126</v>
      </c>
      <c r="AW102" s="14" t="s">
        <v>33</v>
      </c>
      <c r="AX102" s="14" t="s">
        <v>80</v>
      </c>
      <c r="AY102" s="247" t="s">
        <v>119</v>
      </c>
    </row>
    <row r="103" s="2" customFormat="1" ht="21.75" customHeight="1">
      <c r="A103" s="40"/>
      <c r="B103" s="41"/>
      <c r="C103" s="206" t="s">
        <v>141</v>
      </c>
      <c r="D103" s="206" t="s">
        <v>121</v>
      </c>
      <c r="E103" s="207" t="s">
        <v>142</v>
      </c>
      <c r="F103" s="208" t="s">
        <v>143</v>
      </c>
      <c r="G103" s="209" t="s">
        <v>124</v>
      </c>
      <c r="H103" s="210">
        <v>0.47999999999999998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126</v>
      </c>
      <c r="AT103" s="217" t="s">
        <v>121</v>
      </c>
      <c r="AU103" s="217" t="s">
        <v>82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126</v>
      </c>
      <c r="BM103" s="217" t="s">
        <v>144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145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82</v>
      </c>
    </row>
    <row r="105" s="2" customFormat="1">
      <c r="A105" s="40"/>
      <c r="B105" s="41"/>
      <c r="C105" s="42"/>
      <c r="D105" s="224" t="s">
        <v>130</v>
      </c>
      <c r="E105" s="42"/>
      <c r="F105" s="225" t="s">
        <v>146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82</v>
      </c>
    </row>
    <row r="106" s="13" customFormat="1">
      <c r="A106" s="13"/>
      <c r="B106" s="226"/>
      <c r="C106" s="227"/>
      <c r="D106" s="219" t="s">
        <v>132</v>
      </c>
      <c r="E106" s="228" t="s">
        <v>19</v>
      </c>
      <c r="F106" s="229" t="s">
        <v>147</v>
      </c>
      <c r="G106" s="227"/>
      <c r="H106" s="230">
        <v>0.47999999999999998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132</v>
      </c>
      <c r="AU106" s="236" t="s">
        <v>82</v>
      </c>
      <c r="AV106" s="13" t="s">
        <v>82</v>
      </c>
      <c r="AW106" s="13" t="s">
        <v>33</v>
      </c>
      <c r="AX106" s="13" t="s">
        <v>72</v>
      </c>
      <c r="AY106" s="236" t="s">
        <v>119</v>
      </c>
    </row>
    <row r="107" s="14" customFormat="1">
      <c r="A107" s="14"/>
      <c r="B107" s="237"/>
      <c r="C107" s="238"/>
      <c r="D107" s="219" t="s">
        <v>132</v>
      </c>
      <c r="E107" s="239" t="s">
        <v>19</v>
      </c>
      <c r="F107" s="240" t="s">
        <v>134</v>
      </c>
      <c r="G107" s="238"/>
      <c r="H107" s="241">
        <v>0.47999999999999998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132</v>
      </c>
      <c r="AU107" s="247" t="s">
        <v>82</v>
      </c>
      <c r="AV107" s="14" t="s">
        <v>126</v>
      </c>
      <c r="AW107" s="14" t="s">
        <v>33</v>
      </c>
      <c r="AX107" s="14" t="s">
        <v>80</v>
      </c>
      <c r="AY107" s="247" t="s">
        <v>119</v>
      </c>
    </row>
    <row r="108" s="2" customFormat="1" ht="21.75" customHeight="1">
      <c r="A108" s="40"/>
      <c r="B108" s="41"/>
      <c r="C108" s="206" t="s">
        <v>126</v>
      </c>
      <c r="D108" s="206" t="s">
        <v>121</v>
      </c>
      <c r="E108" s="207" t="s">
        <v>148</v>
      </c>
      <c r="F108" s="208" t="s">
        <v>149</v>
      </c>
      <c r="G108" s="209" t="s">
        <v>124</v>
      </c>
      <c r="H108" s="210">
        <v>17.609999999999999</v>
      </c>
      <c r="I108" s="211"/>
      <c r="J108" s="212">
        <f>ROUND(I108*H108,2)</f>
        <v>0</v>
      </c>
      <c r="K108" s="208" t="s">
        <v>125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126</v>
      </c>
      <c r="AT108" s="217" t="s">
        <v>121</v>
      </c>
      <c r="AU108" s="217" t="s">
        <v>82</v>
      </c>
      <c r="AY108" s="19" t="s">
        <v>119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126</v>
      </c>
      <c r="BM108" s="217" t="s">
        <v>150</v>
      </c>
    </row>
    <row r="109" s="2" customFormat="1">
      <c r="A109" s="40"/>
      <c r="B109" s="41"/>
      <c r="C109" s="42"/>
      <c r="D109" s="219" t="s">
        <v>128</v>
      </c>
      <c r="E109" s="42"/>
      <c r="F109" s="220" t="s">
        <v>151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82</v>
      </c>
    </row>
    <row r="110" s="2" customFormat="1">
      <c r="A110" s="40"/>
      <c r="B110" s="41"/>
      <c r="C110" s="42"/>
      <c r="D110" s="224" t="s">
        <v>130</v>
      </c>
      <c r="E110" s="42"/>
      <c r="F110" s="225" t="s">
        <v>152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130</v>
      </c>
      <c r="AU110" s="19" t="s">
        <v>82</v>
      </c>
    </row>
    <row r="111" s="13" customFormat="1">
      <c r="A111" s="13"/>
      <c r="B111" s="226"/>
      <c r="C111" s="227"/>
      <c r="D111" s="219" t="s">
        <v>132</v>
      </c>
      <c r="E111" s="228" t="s">
        <v>19</v>
      </c>
      <c r="F111" s="229" t="s">
        <v>153</v>
      </c>
      <c r="G111" s="227"/>
      <c r="H111" s="230">
        <v>17.609999999999999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132</v>
      </c>
      <c r="AU111" s="236" t="s">
        <v>82</v>
      </c>
      <c r="AV111" s="13" t="s">
        <v>82</v>
      </c>
      <c r="AW111" s="13" t="s">
        <v>33</v>
      </c>
      <c r="AX111" s="13" t="s">
        <v>72</v>
      </c>
      <c r="AY111" s="236" t="s">
        <v>119</v>
      </c>
    </row>
    <row r="112" s="14" customFormat="1">
      <c r="A112" s="14"/>
      <c r="B112" s="237"/>
      <c r="C112" s="238"/>
      <c r="D112" s="219" t="s">
        <v>132</v>
      </c>
      <c r="E112" s="239" t="s">
        <v>19</v>
      </c>
      <c r="F112" s="240" t="s">
        <v>134</v>
      </c>
      <c r="G112" s="238"/>
      <c r="H112" s="241">
        <v>17.609999999999999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132</v>
      </c>
      <c r="AU112" s="247" t="s">
        <v>82</v>
      </c>
      <c r="AV112" s="14" t="s">
        <v>126</v>
      </c>
      <c r="AW112" s="14" t="s">
        <v>33</v>
      </c>
      <c r="AX112" s="14" t="s">
        <v>80</v>
      </c>
      <c r="AY112" s="247" t="s">
        <v>119</v>
      </c>
    </row>
    <row r="113" s="2" customFormat="1" ht="24.15" customHeight="1">
      <c r="A113" s="40"/>
      <c r="B113" s="41"/>
      <c r="C113" s="206" t="s">
        <v>154</v>
      </c>
      <c r="D113" s="206" t="s">
        <v>121</v>
      </c>
      <c r="E113" s="207" t="s">
        <v>155</v>
      </c>
      <c r="F113" s="208" t="s">
        <v>156</v>
      </c>
      <c r="G113" s="209" t="s">
        <v>124</v>
      </c>
      <c r="H113" s="210">
        <v>88.049999999999997</v>
      </c>
      <c r="I113" s="211"/>
      <c r="J113" s="212">
        <f>ROUND(I113*H113,2)</f>
        <v>0</v>
      </c>
      <c r="K113" s="208" t="s">
        <v>125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126</v>
      </c>
      <c r="AT113" s="217" t="s">
        <v>121</v>
      </c>
      <c r="AU113" s="217" t="s">
        <v>82</v>
      </c>
      <c r="AY113" s="19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126</v>
      </c>
      <c r="BM113" s="217" t="s">
        <v>157</v>
      </c>
    </row>
    <row r="114" s="2" customFormat="1">
      <c r="A114" s="40"/>
      <c r="B114" s="41"/>
      <c r="C114" s="42"/>
      <c r="D114" s="219" t="s">
        <v>128</v>
      </c>
      <c r="E114" s="42"/>
      <c r="F114" s="220" t="s">
        <v>158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128</v>
      </c>
      <c r="AU114" s="19" t="s">
        <v>82</v>
      </c>
    </row>
    <row r="115" s="2" customFormat="1">
      <c r="A115" s="40"/>
      <c r="B115" s="41"/>
      <c r="C115" s="42"/>
      <c r="D115" s="224" t="s">
        <v>130</v>
      </c>
      <c r="E115" s="42"/>
      <c r="F115" s="225" t="s">
        <v>159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82</v>
      </c>
    </row>
    <row r="116" s="13" customFormat="1">
      <c r="A116" s="13"/>
      <c r="B116" s="226"/>
      <c r="C116" s="227"/>
      <c r="D116" s="219" t="s">
        <v>132</v>
      </c>
      <c r="E116" s="228" t="s">
        <v>19</v>
      </c>
      <c r="F116" s="229" t="s">
        <v>160</v>
      </c>
      <c r="G116" s="227"/>
      <c r="H116" s="230">
        <v>88.049999999999997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132</v>
      </c>
      <c r="AU116" s="236" t="s">
        <v>82</v>
      </c>
      <c r="AV116" s="13" t="s">
        <v>82</v>
      </c>
      <c r="AW116" s="13" t="s">
        <v>33</v>
      </c>
      <c r="AX116" s="13" t="s">
        <v>72</v>
      </c>
      <c r="AY116" s="236" t="s">
        <v>119</v>
      </c>
    </row>
    <row r="117" s="14" customFormat="1">
      <c r="A117" s="14"/>
      <c r="B117" s="237"/>
      <c r="C117" s="238"/>
      <c r="D117" s="219" t="s">
        <v>132</v>
      </c>
      <c r="E117" s="239" t="s">
        <v>19</v>
      </c>
      <c r="F117" s="240" t="s">
        <v>134</v>
      </c>
      <c r="G117" s="238"/>
      <c r="H117" s="241">
        <v>88.049999999999997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132</v>
      </c>
      <c r="AU117" s="247" t="s">
        <v>82</v>
      </c>
      <c r="AV117" s="14" t="s">
        <v>126</v>
      </c>
      <c r="AW117" s="14" t="s">
        <v>33</v>
      </c>
      <c r="AX117" s="14" t="s">
        <v>80</v>
      </c>
      <c r="AY117" s="247" t="s">
        <v>119</v>
      </c>
    </row>
    <row r="118" s="2" customFormat="1" ht="16.5" customHeight="1">
      <c r="A118" s="40"/>
      <c r="B118" s="41"/>
      <c r="C118" s="206" t="s">
        <v>161</v>
      </c>
      <c r="D118" s="206" t="s">
        <v>121</v>
      </c>
      <c r="E118" s="207" t="s">
        <v>162</v>
      </c>
      <c r="F118" s="208" t="s">
        <v>163</v>
      </c>
      <c r="G118" s="209" t="s">
        <v>124</v>
      </c>
      <c r="H118" s="210">
        <v>17.609999999999999</v>
      </c>
      <c r="I118" s="211"/>
      <c r="J118" s="212">
        <f>ROUND(I118*H118,2)</f>
        <v>0</v>
      </c>
      <c r="K118" s="208" t="s">
        <v>125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126</v>
      </c>
      <c r="AT118" s="217" t="s">
        <v>121</v>
      </c>
      <c r="AU118" s="217" t="s">
        <v>82</v>
      </c>
      <c r="AY118" s="19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126</v>
      </c>
      <c r="BM118" s="217" t="s">
        <v>164</v>
      </c>
    </row>
    <row r="119" s="2" customFormat="1">
      <c r="A119" s="40"/>
      <c r="B119" s="41"/>
      <c r="C119" s="42"/>
      <c r="D119" s="219" t="s">
        <v>128</v>
      </c>
      <c r="E119" s="42"/>
      <c r="F119" s="220" t="s">
        <v>165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82</v>
      </c>
    </row>
    <row r="120" s="2" customFormat="1">
      <c r="A120" s="40"/>
      <c r="B120" s="41"/>
      <c r="C120" s="42"/>
      <c r="D120" s="224" t="s">
        <v>130</v>
      </c>
      <c r="E120" s="42"/>
      <c r="F120" s="225" t="s">
        <v>166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82</v>
      </c>
    </row>
    <row r="121" s="2" customFormat="1" ht="16.5" customHeight="1">
      <c r="A121" s="40"/>
      <c r="B121" s="41"/>
      <c r="C121" s="206" t="s">
        <v>167</v>
      </c>
      <c r="D121" s="206" t="s">
        <v>121</v>
      </c>
      <c r="E121" s="207" t="s">
        <v>168</v>
      </c>
      <c r="F121" s="208" t="s">
        <v>169</v>
      </c>
      <c r="G121" s="209" t="s">
        <v>170</v>
      </c>
      <c r="H121" s="210">
        <v>29.937000000000001</v>
      </c>
      <c r="I121" s="211"/>
      <c r="J121" s="212">
        <f>ROUND(I121*H121,2)</f>
        <v>0</v>
      </c>
      <c r="K121" s="208" t="s">
        <v>125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126</v>
      </c>
      <c r="AT121" s="217" t="s">
        <v>121</v>
      </c>
      <c r="AU121" s="217" t="s">
        <v>82</v>
      </c>
      <c r="AY121" s="19" t="s">
        <v>119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126</v>
      </c>
      <c r="BM121" s="217" t="s">
        <v>171</v>
      </c>
    </row>
    <row r="122" s="2" customFormat="1">
      <c r="A122" s="40"/>
      <c r="B122" s="41"/>
      <c r="C122" s="42"/>
      <c r="D122" s="219" t="s">
        <v>128</v>
      </c>
      <c r="E122" s="42"/>
      <c r="F122" s="220" t="s">
        <v>172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82</v>
      </c>
    </row>
    <row r="123" s="2" customFormat="1">
      <c r="A123" s="40"/>
      <c r="B123" s="41"/>
      <c r="C123" s="42"/>
      <c r="D123" s="224" t="s">
        <v>130</v>
      </c>
      <c r="E123" s="42"/>
      <c r="F123" s="225" t="s">
        <v>173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130</v>
      </c>
      <c r="AU123" s="19" t="s">
        <v>82</v>
      </c>
    </row>
    <row r="124" s="13" customFormat="1">
      <c r="A124" s="13"/>
      <c r="B124" s="226"/>
      <c r="C124" s="227"/>
      <c r="D124" s="219" t="s">
        <v>132</v>
      </c>
      <c r="E124" s="228" t="s">
        <v>19</v>
      </c>
      <c r="F124" s="229" t="s">
        <v>174</v>
      </c>
      <c r="G124" s="227"/>
      <c r="H124" s="230">
        <v>29.937000000000001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132</v>
      </c>
      <c r="AU124" s="236" t="s">
        <v>82</v>
      </c>
      <c r="AV124" s="13" t="s">
        <v>82</v>
      </c>
      <c r="AW124" s="13" t="s">
        <v>33</v>
      </c>
      <c r="AX124" s="13" t="s">
        <v>72</v>
      </c>
      <c r="AY124" s="236" t="s">
        <v>119</v>
      </c>
    </row>
    <row r="125" s="14" customFormat="1">
      <c r="A125" s="14"/>
      <c r="B125" s="237"/>
      <c r="C125" s="238"/>
      <c r="D125" s="219" t="s">
        <v>132</v>
      </c>
      <c r="E125" s="239" t="s">
        <v>19</v>
      </c>
      <c r="F125" s="240" t="s">
        <v>134</v>
      </c>
      <c r="G125" s="238"/>
      <c r="H125" s="241">
        <v>29.937000000000001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132</v>
      </c>
      <c r="AU125" s="247" t="s">
        <v>82</v>
      </c>
      <c r="AV125" s="14" t="s">
        <v>126</v>
      </c>
      <c r="AW125" s="14" t="s">
        <v>33</v>
      </c>
      <c r="AX125" s="14" t="s">
        <v>80</v>
      </c>
      <c r="AY125" s="247" t="s">
        <v>119</v>
      </c>
    </row>
    <row r="126" s="2" customFormat="1" ht="16.5" customHeight="1">
      <c r="A126" s="40"/>
      <c r="B126" s="41"/>
      <c r="C126" s="206" t="s">
        <v>175</v>
      </c>
      <c r="D126" s="206" t="s">
        <v>121</v>
      </c>
      <c r="E126" s="207" t="s">
        <v>176</v>
      </c>
      <c r="F126" s="208" t="s">
        <v>177</v>
      </c>
      <c r="G126" s="209" t="s">
        <v>178</v>
      </c>
      <c r="H126" s="210">
        <v>50</v>
      </c>
      <c r="I126" s="211"/>
      <c r="J126" s="212">
        <f>ROUND(I126*H126,2)</f>
        <v>0</v>
      </c>
      <c r="K126" s="208" t="s">
        <v>125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126</v>
      </c>
      <c r="AT126" s="217" t="s">
        <v>121</v>
      </c>
      <c r="AU126" s="217" t="s">
        <v>82</v>
      </c>
      <c r="AY126" s="19" t="s">
        <v>119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126</v>
      </c>
      <c r="BM126" s="217" t="s">
        <v>179</v>
      </c>
    </row>
    <row r="127" s="2" customFormat="1">
      <c r="A127" s="40"/>
      <c r="B127" s="41"/>
      <c r="C127" s="42"/>
      <c r="D127" s="219" t="s">
        <v>128</v>
      </c>
      <c r="E127" s="42"/>
      <c r="F127" s="220" t="s">
        <v>180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82</v>
      </c>
    </row>
    <row r="128" s="2" customFormat="1">
      <c r="A128" s="40"/>
      <c r="B128" s="41"/>
      <c r="C128" s="42"/>
      <c r="D128" s="224" t="s">
        <v>130</v>
      </c>
      <c r="E128" s="42"/>
      <c r="F128" s="225" t="s">
        <v>181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82</v>
      </c>
    </row>
    <row r="129" s="2" customFormat="1" ht="16.5" customHeight="1">
      <c r="A129" s="40"/>
      <c r="B129" s="41"/>
      <c r="C129" s="248" t="s">
        <v>182</v>
      </c>
      <c r="D129" s="248" t="s">
        <v>183</v>
      </c>
      <c r="E129" s="249" t="s">
        <v>184</v>
      </c>
      <c r="F129" s="250" t="s">
        <v>185</v>
      </c>
      <c r="G129" s="251" t="s">
        <v>170</v>
      </c>
      <c r="H129" s="252">
        <v>12.75</v>
      </c>
      <c r="I129" s="253"/>
      <c r="J129" s="254">
        <f>ROUND(I129*H129,2)</f>
        <v>0</v>
      </c>
      <c r="K129" s="250" t="s">
        <v>125</v>
      </c>
      <c r="L129" s="255"/>
      <c r="M129" s="256" t="s">
        <v>19</v>
      </c>
      <c r="N129" s="257" t="s">
        <v>43</v>
      </c>
      <c r="O129" s="86"/>
      <c r="P129" s="215">
        <f>O129*H129</f>
        <v>0</v>
      </c>
      <c r="Q129" s="215">
        <v>1</v>
      </c>
      <c r="R129" s="215">
        <f>Q129*H129</f>
        <v>12.75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175</v>
      </c>
      <c r="AT129" s="217" t="s">
        <v>183</v>
      </c>
      <c r="AU129" s="217" t="s">
        <v>82</v>
      </c>
      <c r="AY129" s="19" t="s">
        <v>119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126</v>
      </c>
      <c r="BM129" s="217" t="s">
        <v>186</v>
      </c>
    </row>
    <row r="130" s="2" customFormat="1">
      <c r="A130" s="40"/>
      <c r="B130" s="41"/>
      <c r="C130" s="42"/>
      <c r="D130" s="219" t="s">
        <v>128</v>
      </c>
      <c r="E130" s="42"/>
      <c r="F130" s="220" t="s">
        <v>185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128</v>
      </c>
      <c r="AU130" s="19" t="s">
        <v>82</v>
      </c>
    </row>
    <row r="131" s="13" customFormat="1">
      <c r="A131" s="13"/>
      <c r="B131" s="226"/>
      <c r="C131" s="227"/>
      <c r="D131" s="219" t="s">
        <v>132</v>
      </c>
      <c r="E131" s="228" t="s">
        <v>19</v>
      </c>
      <c r="F131" s="229" t="s">
        <v>187</v>
      </c>
      <c r="G131" s="227"/>
      <c r="H131" s="230">
        <v>12.75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82</v>
      </c>
      <c r="AV131" s="13" t="s">
        <v>82</v>
      </c>
      <c r="AW131" s="13" t="s">
        <v>33</v>
      </c>
      <c r="AX131" s="13" t="s">
        <v>72</v>
      </c>
      <c r="AY131" s="236" t="s">
        <v>119</v>
      </c>
    </row>
    <row r="132" s="14" customFormat="1">
      <c r="A132" s="14"/>
      <c r="B132" s="237"/>
      <c r="C132" s="238"/>
      <c r="D132" s="219" t="s">
        <v>132</v>
      </c>
      <c r="E132" s="239" t="s">
        <v>19</v>
      </c>
      <c r="F132" s="240" t="s">
        <v>134</v>
      </c>
      <c r="G132" s="238"/>
      <c r="H132" s="241">
        <v>12.75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132</v>
      </c>
      <c r="AU132" s="247" t="s">
        <v>82</v>
      </c>
      <c r="AV132" s="14" t="s">
        <v>126</v>
      </c>
      <c r="AW132" s="14" t="s">
        <v>33</v>
      </c>
      <c r="AX132" s="14" t="s">
        <v>80</v>
      </c>
      <c r="AY132" s="247" t="s">
        <v>119</v>
      </c>
    </row>
    <row r="133" s="2" customFormat="1" ht="16.5" customHeight="1">
      <c r="A133" s="40"/>
      <c r="B133" s="41"/>
      <c r="C133" s="206" t="s">
        <v>188</v>
      </c>
      <c r="D133" s="206" t="s">
        <v>121</v>
      </c>
      <c r="E133" s="207" t="s">
        <v>189</v>
      </c>
      <c r="F133" s="208" t="s">
        <v>190</v>
      </c>
      <c r="G133" s="209" t="s">
        <v>178</v>
      </c>
      <c r="H133" s="210">
        <v>50</v>
      </c>
      <c r="I133" s="211"/>
      <c r="J133" s="212">
        <f>ROUND(I133*H133,2)</f>
        <v>0</v>
      </c>
      <c r="K133" s="208" t="s">
        <v>125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126</v>
      </c>
      <c r="AT133" s="217" t="s">
        <v>121</v>
      </c>
      <c r="AU133" s="217" t="s">
        <v>82</v>
      </c>
      <c r="AY133" s="19" t="s">
        <v>119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126</v>
      </c>
      <c r="BM133" s="217" t="s">
        <v>191</v>
      </c>
    </row>
    <row r="134" s="2" customFormat="1">
      <c r="A134" s="40"/>
      <c r="B134" s="41"/>
      <c r="C134" s="42"/>
      <c r="D134" s="219" t="s">
        <v>128</v>
      </c>
      <c r="E134" s="42"/>
      <c r="F134" s="220" t="s">
        <v>192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82</v>
      </c>
    </row>
    <row r="135" s="2" customFormat="1">
      <c r="A135" s="40"/>
      <c r="B135" s="41"/>
      <c r="C135" s="42"/>
      <c r="D135" s="224" t="s">
        <v>130</v>
      </c>
      <c r="E135" s="42"/>
      <c r="F135" s="225" t="s">
        <v>193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130</v>
      </c>
      <c r="AU135" s="19" t="s">
        <v>82</v>
      </c>
    </row>
    <row r="136" s="2" customFormat="1" ht="16.5" customHeight="1">
      <c r="A136" s="40"/>
      <c r="B136" s="41"/>
      <c r="C136" s="248" t="s">
        <v>194</v>
      </c>
      <c r="D136" s="248" t="s">
        <v>183</v>
      </c>
      <c r="E136" s="249" t="s">
        <v>195</v>
      </c>
      <c r="F136" s="250" t="s">
        <v>196</v>
      </c>
      <c r="G136" s="251" t="s">
        <v>197</v>
      </c>
      <c r="H136" s="252">
        <v>1</v>
      </c>
      <c r="I136" s="253"/>
      <c r="J136" s="254">
        <f>ROUND(I136*H136,2)</f>
        <v>0</v>
      </c>
      <c r="K136" s="250" t="s">
        <v>125</v>
      </c>
      <c r="L136" s="255"/>
      <c r="M136" s="256" t="s">
        <v>19</v>
      </c>
      <c r="N136" s="257" t="s">
        <v>43</v>
      </c>
      <c r="O136" s="86"/>
      <c r="P136" s="215">
        <f>O136*H136</f>
        <v>0</v>
      </c>
      <c r="Q136" s="215">
        <v>0.001</v>
      </c>
      <c r="R136" s="215">
        <f>Q136*H136</f>
        <v>0.001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175</v>
      </c>
      <c r="AT136" s="217" t="s">
        <v>183</v>
      </c>
      <c r="AU136" s="217" t="s">
        <v>82</v>
      </c>
      <c r="AY136" s="19" t="s">
        <v>119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126</v>
      </c>
      <c r="BM136" s="217" t="s">
        <v>198</v>
      </c>
    </row>
    <row r="137" s="2" customFormat="1">
      <c r="A137" s="40"/>
      <c r="B137" s="41"/>
      <c r="C137" s="42"/>
      <c r="D137" s="219" t="s">
        <v>128</v>
      </c>
      <c r="E137" s="42"/>
      <c r="F137" s="220" t="s">
        <v>196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128</v>
      </c>
      <c r="AU137" s="19" t="s">
        <v>82</v>
      </c>
    </row>
    <row r="138" s="13" customFormat="1">
      <c r="A138" s="13"/>
      <c r="B138" s="226"/>
      <c r="C138" s="227"/>
      <c r="D138" s="219" t="s">
        <v>132</v>
      </c>
      <c r="E138" s="227"/>
      <c r="F138" s="229" t="s">
        <v>199</v>
      </c>
      <c r="G138" s="227"/>
      <c r="H138" s="230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132</v>
      </c>
      <c r="AU138" s="236" t="s">
        <v>82</v>
      </c>
      <c r="AV138" s="13" t="s">
        <v>82</v>
      </c>
      <c r="AW138" s="13" t="s">
        <v>4</v>
      </c>
      <c r="AX138" s="13" t="s">
        <v>80</v>
      </c>
      <c r="AY138" s="236" t="s">
        <v>119</v>
      </c>
    </row>
    <row r="139" s="12" customFormat="1" ht="22.8" customHeight="1">
      <c r="A139" s="12"/>
      <c r="B139" s="190"/>
      <c r="C139" s="191"/>
      <c r="D139" s="192" t="s">
        <v>71</v>
      </c>
      <c r="E139" s="204" t="s">
        <v>82</v>
      </c>
      <c r="F139" s="204" t="s">
        <v>200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SUM(P140:P207)</f>
        <v>0</v>
      </c>
      <c r="Q139" s="198"/>
      <c r="R139" s="199">
        <f>SUM(R140:R207)</f>
        <v>34.63631299</v>
      </c>
      <c r="S139" s="198"/>
      <c r="T139" s="200">
        <f>SUM(T140:T207)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80</v>
      </c>
      <c r="AT139" s="202" t="s">
        <v>71</v>
      </c>
      <c r="AU139" s="202" t="s">
        <v>80</v>
      </c>
      <c r="AY139" s="201" t="s">
        <v>119</v>
      </c>
      <c r="BK139" s="203">
        <f>SUM(BK140:BK207)</f>
        <v>0</v>
      </c>
    </row>
    <row r="140" s="2" customFormat="1" ht="16.5" customHeight="1">
      <c r="A140" s="40"/>
      <c r="B140" s="41"/>
      <c r="C140" s="206" t="s">
        <v>8</v>
      </c>
      <c r="D140" s="206" t="s">
        <v>121</v>
      </c>
      <c r="E140" s="207" t="s">
        <v>201</v>
      </c>
      <c r="F140" s="208" t="s">
        <v>202</v>
      </c>
      <c r="G140" s="209" t="s">
        <v>124</v>
      </c>
      <c r="H140" s="210">
        <v>3.5640000000000001</v>
      </c>
      <c r="I140" s="211"/>
      <c r="J140" s="212">
        <f>ROUND(I140*H140,2)</f>
        <v>0</v>
      </c>
      <c r="K140" s="208" t="s">
        <v>125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1.98</v>
      </c>
      <c r="R140" s="215">
        <f>Q140*H140</f>
        <v>7.0567200000000003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126</v>
      </c>
      <c r="AT140" s="217" t="s">
        <v>121</v>
      </c>
      <c r="AU140" s="217" t="s">
        <v>82</v>
      </c>
      <c r="AY140" s="19" t="s">
        <v>119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126</v>
      </c>
      <c r="BM140" s="217" t="s">
        <v>203</v>
      </c>
    </row>
    <row r="141" s="2" customFormat="1">
      <c r="A141" s="40"/>
      <c r="B141" s="41"/>
      <c r="C141" s="42"/>
      <c r="D141" s="219" t="s">
        <v>128</v>
      </c>
      <c r="E141" s="42"/>
      <c r="F141" s="220" t="s">
        <v>204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82</v>
      </c>
    </row>
    <row r="142" s="2" customFormat="1">
      <c r="A142" s="40"/>
      <c r="B142" s="41"/>
      <c r="C142" s="42"/>
      <c r="D142" s="224" t="s">
        <v>130</v>
      </c>
      <c r="E142" s="42"/>
      <c r="F142" s="225" t="s">
        <v>205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82</v>
      </c>
    </row>
    <row r="143" s="15" customFormat="1">
      <c r="A143" s="15"/>
      <c r="B143" s="258"/>
      <c r="C143" s="259"/>
      <c r="D143" s="219" t="s">
        <v>132</v>
      </c>
      <c r="E143" s="260" t="s">
        <v>19</v>
      </c>
      <c r="F143" s="261" t="s">
        <v>206</v>
      </c>
      <c r="G143" s="259"/>
      <c r="H143" s="260" t="s">
        <v>19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132</v>
      </c>
      <c r="AU143" s="267" t="s">
        <v>82</v>
      </c>
      <c r="AV143" s="15" t="s">
        <v>80</v>
      </c>
      <c r="AW143" s="15" t="s">
        <v>33</v>
      </c>
      <c r="AX143" s="15" t="s">
        <v>72</v>
      </c>
      <c r="AY143" s="267" t="s">
        <v>119</v>
      </c>
    </row>
    <row r="144" s="13" customFormat="1">
      <c r="A144" s="13"/>
      <c r="B144" s="226"/>
      <c r="C144" s="227"/>
      <c r="D144" s="219" t="s">
        <v>132</v>
      </c>
      <c r="E144" s="228" t="s">
        <v>19</v>
      </c>
      <c r="F144" s="229" t="s">
        <v>207</v>
      </c>
      <c r="G144" s="227"/>
      <c r="H144" s="230">
        <v>0.68400000000000005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132</v>
      </c>
      <c r="AU144" s="236" t="s">
        <v>82</v>
      </c>
      <c r="AV144" s="13" t="s">
        <v>82</v>
      </c>
      <c r="AW144" s="13" t="s">
        <v>33</v>
      </c>
      <c r="AX144" s="13" t="s">
        <v>72</v>
      </c>
      <c r="AY144" s="236" t="s">
        <v>119</v>
      </c>
    </row>
    <row r="145" s="13" customFormat="1">
      <c r="A145" s="13"/>
      <c r="B145" s="226"/>
      <c r="C145" s="227"/>
      <c r="D145" s="219" t="s">
        <v>132</v>
      </c>
      <c r="E145" s="228" t="s">
        <v>19</v>
      </c>
      <c r="F145" s="229" t="s">
        <v>208</v>
      </c>
      <c r="G145" s="227"/>
      <c r="H145" s="230">
        <v>0.064000000000000001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132</v>
      </c>
      <c r="AU145" s="236" t="s">
        <v>82</v>
      </c>
      <c r="AV145" s="13" t="s">
        <v>82</v>
      </c>
      <c r="AW145" s="13" t="s">
        <v>33</v>
      </c>
      <c r="AX145" s="13" t="s">
        <v>72</v>
      </c>
      <c r="AY145" s="236" t="s">
        <v>119</v>
      </c>
    </row>
    <row r="146" s="13" customFormat="1">
      <c r="A146" s="13"/>
      <c r="B146" s="226"/>
      <c r="C146" s="227"/>
      <c r="D146" s="219" t="s">
        <v>132</v>
      </c>
      <c r="E146" s="228" t="s">
        <v>19</v>
      </c>
      <c r="F146" s="229" t="s">
        <v>209</v>
      </c>
      <c r="G146" s="227"/>
      <c r="H146" s="230">
        <v>2.8159999999999998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132</v>
      </c>
      <c r="AU146" s="236" t="s">
        <v>82</v>
      </c>
      <c r="AV146" s="13" t="s">
        <v>82</v>
      </c>
      <c r="AW146" s="13" t="s">
        <v>33</v>
      </c>
      <c r="AX146" s="13" t="s">
        <v>72</v>
      </c>
      <c r="AY146" s="236" t="s">
        <v>119</v>
      </c>
    </row>
    <row r="147" s="14" customFormat="1">
      <c r="A147" s="14"/>
      <c r="B147" s="237"/>
      <c r="C147" s="238"/>
      <c r="D147" s="219" t="s">
        <v>132</v>
      </c>
      <c r="E147" s="239" t="s">
        <v>19</v>
      </c>
      <c r="F147" s="240" t="s">
        <v>134</v>
      </c>
      <c r="G147" s="238"/>
      <c r="H147" s="241">
        <v>3.5640000000000001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132</v>
      </c>
      <c r="AU147" s="247" t="s">
        <v>82</v>
      </c>
      <c r="AV147" s="14" t="s">
        <v>126</v>
      </c>
      <c r="AW147" s="14" t="s">
        <v>33</v>
      </c>
      <c r="AX147" s="14" t="s">
        <v>80</v>
      </c>
      <c r="AY147" s="247" t="s">
        <v>119</v>
      </c>
    </row>
    <row r="148" s="2" customFormat="1" ht="16.5" customHeight="1">
      <c r="A148" s="40"/>
      <c r="B148" s="41"/>
      <c r="C148" s="206" t="s">
        <v>210</v>
      </c>
      <c r="D148" s="206" t="s">
        <v>121</v>
      </c>
      <c r="E148" s="207" t="s">
        <v>211</v>
      </c>
      <c r="F148" s="208" t="s">
        <v>212</v>
      </c>
      <c r="G148" s="209" t="s">
        <v>124</v>
      </c>
      <c r="H148" s="210">
        <v>5.25</v>
      </c>
      <c r="I148" s="211"/>
      <c r="J148" s="212">
        <f>ROUND(I148*H148,2)</f>
        <v>0</v>
      </c>
      <c r="K148" s="208" t="s">
        <v>125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2.5018699999999998</v>
      </c>
      <c r="R148" s="215">
        <f>Q148*H148</f>
        <v>13.134817499999999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126</v>
      </c>
      <c r="AT148" s="217" t="s">
        <v>121</v>
      </c>
      <c r="AU148" s="217" t="s">
        <v>82</v>
      </c>
      <c r="AY148" s="19" t="s">
        <v>119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126</v>
      </c>
      <c r="BM148" s="217" t="s">
        <v>213</v>
      </c>
    </row>
    <row r="149" s="2" customFormat="1">
      <c r="A149" s="40"/>
      <c r="B149" s="41"/>
      <c r="C149" s="42"/>
      <c r="D149" s="219" t="s">
        <v>128</v>
      </c>
      <c r="E149" s="42"/>
      <c r="F149" s="220" t="s">
        <v>214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128</v>
      </c>
      <c r="AU149" s="19" t="s">
        <v>82</v>
      </c>
    </row>
    <row r="150" s="2" customFormat="1">
      <c r="A150" s="40"/>
      <c r="B150" s="41"/>
      <c r="C150" s="42"/>
      <c r="D150" s="224" t="s">
        <v>130</v>
      </c>
      <c r="E150" s="42"/>
      <c r="F150" s="225" t="s">
        <v>215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130</v>
      </c>
      <c r="AU150" s="19" t="s">
        <v>82</v>
      </c>
    </row>
    <row r="151" s="13" customFormat="1">
      <c r="A151" s="13"/>
      <c r="B151" s="226"/>
      <c r="C151" s="227"/>
      <c r="D151" s="219" t="s">
        <v>132</v>
      </c>
      <c r="E151" s="228" t="s">
        <v>19</v>
      </c>
      <c r="F151" s="229" t="s">
        <v>216</v>
      </c>
      <c r="G151" s="227"/>
      <c r="H151" s="230">
        <v>5.25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132</v>
      </c>
      <c r="AU151" s="236" t="s">
        <v>82</v>
      </c>
      <c r="AV151" s="13" t="s">
        <v>82</v>
      </c>
      <c r="AW151" s="13" t="s">
        <v>33</v>
      </c>
      <c r="AX151" s="13" t="s">
        <v>72</v>
      </c>
      <c r="AY151" s="236" t="s">
        <v>119</v>
      </c>
    </row>
    <row r="152" s="14" customFormat="1">
      <c r="A152" s="14"/>
      <c r="B152" s="237"/>
      <c r="C152" s="238"/>
      <c r="D152" s="219" t="s">
        <v>132</v>
      </c>
      <c r="E152" s="239" t="s">
        <v>19</v>
      </c>
      <c r="F152" s="240" t="s">
        <v>134</v>
      </c>
      <c r="G152" s="238"/>
      <c r="H152" s="241">
        <v>5.25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132</v>
      </c>
      <c r="AU152" s="247" t="s">
        <v>82</v>
      </c>
      <c r="AV152" s="14" t="s">
        <v>126</v>
      </c>
      <c r="AW152" s="14" t="s">
        <v>33</v>
      </c>
      <c r="AX152" s="14" t="s">
        <v>80</v>
      </c>
      <c r="AY152" s="247" t="s">
        <v>119</v>
      </c>
    </row>
    <row r="153" s="2" customFormat="1" ht="16.5" customHeight="1">
      <c r="A153" s="40"/>
      <c r="B153" s="41"/>
      <c r="C153" s="206" t="s">
        <v>217</v>
      </c>
      <c r="D153" s="206" t="s">
        <v>121</v>
      </c>
      <c r="E153" s="207" t="s">
        <v>218</v>
      </c>
      <c r="F153" s="208" t="s">
        <v>219</v>
      </c>
      <c r="G153" s="209" t="s">
        <v>178</v>
      </c>
      <c r="H153" s="210">
        <v>35</v>
      </c>
      <c r="I153" s="211"/>
      <c r="J153" s="212">
        <f>ROUND(I153*H153,2)</f>
        <v>0</v>
      </c>
      <c r="K153" s="208" t="s">
        <v>125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0.001</v>
      </c>
      <c r="R153" s="215">
        <f>Q153*H153</f>
        <v>0.035000000000000003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126</v>
      </c>
      <c r="AT153" s="217" t="s">
        <v>121</v>
      </c>
      <c r="AU153" s="217" t="s">
        <v>82</v>
      </c>
      <c r="AY153" s="19" t="s">
        <v>119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126</v>
      </c>
      <c r="BM153" s="217" t="s">
        <v>220</v>
      </c>
    </row>
    <row r="154" s="2" customFormat="1">
      <c r="A154" s="40"/>
      <c r="B154" s="41"/>
      <c r="C154" s="42"/>
      <c r="D154" s="219" t="s">
        <v>128</v>
      </c>
      <c r="E154" s="42"/>
      <c r="F154" s="220" t="s">
        <v>221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82</v>
      </c>
    </row>
    <row r="155" s="2" customFormat="1">
      <c r="A155" s="40"/>
      <c r="B155" s="41"/>
      <c r="C155" s="42"/>
      <c r="D155" s="224" t="s">
        <v>130</v>
      </c>
      <c r="E155" s="42"/>
      <c r="F155" s="225" t="s">
        <v>222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130</v>
      </c>
      <c r="AU155" s="19" t="s">
        <v>82</v>
      </c>
    </row>
    <row r="156" s="2" customFormat="1">
      <c r="A156" s="40"/>
      <c r="B156" s="41"/>
      <c r="C156" s="42"/>
      <c r="D156" s="219" t="s">
        <v>223</v>
      </c>
      <c r="E156" s="42"/>
      <c r="F156" s="268" t="s">
        <v>224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223</v>
      </c>
      <c r="AU156" s="19" t="s">
        <v>82</v>
      </c>
    </row>
    <row r="157" s="13" customFormat="1">
      <c r="A157" s="13"/>
      <c r="B157" s="226"/>
      <c r="C157" s="227"/>
      <c r="D157" s="219" t="s">
        <v>132</v>
      </c>
      <c r="E157" s="228" t="s">
        <v>19</v>
      </c>
      <c r="F157" s="229" t="s">
        <v>225</v>
      </c>
      <c r="G157" s="227"/>
      <c r="H157" s="230">
        <v>35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132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119</v>
      </c>
    </row>
    <row r="158" s="14" customFormat="1">
      <c r="A158" s="14"/>
      <c r="B158" s="237"/>
      <c r="C158" s="238"/>
      <c r="D158" s="219" t="s">
        <v>132</v>
      </c>
      <c r="E158" s="239" t="s">
        <v>19</v>
      </c>
      <c r="F158" s="240" t="s">
        <v>134</v>
      </c>
      <c r="G158" s="238"/>
      <c r="H158" s="241">
        <v>35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132</v>
      </c>
      <c r="AU158" s="247" t="s">
        <v>82</v>
      </c>
      <c r="AV158" s="14" t="s">
        <v>126</v>
      </c>
      <c r="AW158" s="14" t="s">
        <v>33</v>
      </c>
      <c r="AX158" s="14" t="s">
        <v>80</v>
      </c>
      <c r="AY158" s="247" t="s">
        <v>119</v>
      </c>
    </row>
    <row r="159" s="2" customFormat="1" ht="16.5" customHeight="1">
      <c r="A159" s="40"/>
      <c r="B159" s="41"/>
      <c r="C159" s="206" t="s">
        <v>226</v>
      </c>
      <c r="D159" s="206" t="s">
        <v>121</v>
      </c>
      <c r="E159" s="207" t="s">
        <v>227</v>
      </c>
      <c r="F159" s="208" t="s">
        <v>228</v>
      </c>
      <c r="G159" s="209" t="s">
        <v>178</v>
      </c>
      <c r="H159" s="210">
        <v>35</v>
      </c>
      <c r="I159" s="211"/>
      <c r="J159" s="212">
        <f>ROUND(I159*H159,2)</f>
        <v>0</v>
      </c>
      <c r="K159" s="208" t="s">
        <v>125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0.002</v>
      </c>
      <c r="R159" s="215">
        <f>Q159*H159</f>
        <v>0.070000000000000007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126</v>
      </c>
      <c r="AT159" s="217" t="s">
        <v>121</v>
      </c>
      <c r="AU159" s="217" t="s">
        <v>82</v>
      </c>
      <c r="AY159" s="19" t="s">
        <v>119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126</v>
      </c>
      <c r="BM159" s="217" t="s">
        <v>229</v>
      </c>
    </row>
    <row r="160" s="2" customFormat="1">
      <c r="A160" s="40"/>
      <c r="B160" s="41"/>
      <c r="C160" s="42"/>
      <c r="D160" s="219" t="s">
        <v>128</v>
      </c>
      <c r="E160" s="42"/>
      <c r="F160" s="220" t="s">
        <v>230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128</v>
      </c>
      <c r="AU160" s="19" t="s">
        <v>82</v>
      </c>
    </row>
    <row r="161" s="2" customFormat="1">
      <c r="A161" s="40"/>
      <c r="B161" s="41"/>
      <c r="C161" s="42"/>
      <c r="D161" s="224" t="s">
        <v>130</v>
      </c>
      <c r="E161" s="42"/>
      <c r="F161" s="225" t="s">
        <v>231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82</v>
      </c>
    </row>
    <row r="162" s="13" customFormat="1">
      <c r="A162" s="13"/>
      <c r="B162" s="226"/>
      <c r="C162" s="227"/>
      <c r="D162" s="219" t="s">
        <v>132</v>
      </c>
      <c r="E162" s="228" t="s">
        <v>19</v>
      </c>
      <c r="F162" s="229" t="s">
        <v>225</v>
      </c>
      <c r="G162" s="227"/>
      <c r="H162" s="230">
        <v>35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132</v>
      </c>
      <c r="AU162" s="236" t="s">
        <v>82</v>
      </c>
      <c r="AV162" s="13" t="s">
        <v>82</v>
      </c>
      <c r="AW162" s="13" t="s">
        <v>33</v>
      </c>
      <c r="AX162" s="13" t="s">
        <v>72</v>
      </c>
      <c r="AY162" s="236" t="s">
        <v>119</v>
      </c>
    </row>
    <row r="163" s="14" customFormat="1">
      <c r="A163" s="14"/>
      <c r="B163" s="237"/>
      <c r="C163" s="238"/>
      <c r="D163" s="219" t="s">
        <v>132</v>
      </c>
      <c r="E163" s="239" t="s">
        <v>19</v>
      </c>
      <c r="F163" s="240" t="s">
        <v>134</v>
      </c>
      <c r="G163" s="238"/>
      <c r="H163" s="241">
        <v>35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132</v>
      </c>
      <c r="AU163" s="247" t="s">
        <v>82</v>
      </c>
      <c r="AV163" s="14" t="s">
        <v>126</v>
      </c>
      <c r="AW163" s="14" t="s">
        <v>33</v>
      </c>
      <c r="AX163" s="14" t="s">
        <v>80</v>
      </c>
      <c r="AY163" s="247" t="s">
        <v>119</v>
      </c>
    </row>
    <row r="164" s="2" customFormat="1" ht="16.5" customHeight="1">
      <c r="A164" s="40"/>
      <c r="B164" s="41"/>
      <c r="C164" s="206" t="s">
        <v>232</v>
      </c>
      <c r="D164" s="206" t="s">
        <v>121</v>
      </c>
      <c r="E164" s="207" t="s">
        <v>233</v>
      </c>
      <c r="F164" s="208" t="s">
        <v>234</v>
      </c>
      <c r="G164" s="209" t="s">
        <v>178</v>
      </c>
      <c r="H164" s="210">
        <v>7.2000000000000002</v>
      </c>
      <c r="I164" s="211"/>
      <c r="J164" s="212">
        <f>ROUND(I164*H164,2)</f>
        <v>0</v>
      </c>
      <c r="K164" s="208" t="s">
        <v>125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0.0029399999999999999</v>
      </c>
      <c r="R164" s="215">
        <f>Q164*H164</f>
        <v>0.021167999999999999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126</v>
      </c>
      <c r="AT164" s="217" t="s">
        <v>121</v>
      </c>
      <c r="AU164" s="217" t="s">
        <v>82</v>
      </c>
      <c r="AY164" s="19" t="s">
        <v>119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126</v>
      </c>
      <c r="BM164" s="217" t="s">
        <v>235</v>
      </c>
    </row>
    <row r="165" s="2" customFormat="1">
      <c r="A165" s="40"/>
      <c r="B165" s="41"/>
      <c r="C165" s="42"/>
      <c r="D165" s="219" t="s">
        <v>128</v>
      </c>
      <c r="E165" s="42"/>
      <c r="F165" s="220" t="s">
        <v>236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82</v>
      </c>
    </row>
    <row r="166" s="2" customFormat="1">
      <c r="A166" s="40"/>
      <c r="B166" s="41"/>
      <c r="C166" s="42"/>
      <c r="D166" s="224" t="s">
        <v>130</v>
      </c>
      <c r="E166" s="42"/>
      <c r="F166" s="225" t="s">
        <v>237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</v>
      </c>
      <c r="AU166" s="19" t="s">
        <v>82</v>
      </c>
    </row>
    <row r="167" s="13" customFormat="1">
      <c r="A167" s="13"/>
      <c r="B167" s="226"/>
      <c r="C167" s="227"/>
      <c r="D167" s="219" t="s">
        <v>132</v>
      </c>
      <c r="E167" s="228" t="s">
        <v>19</v>
      </c>
      <c r="F167" s="229" t="s">
        <v>238</v>
      </c>
      <c r="G167" s="227"/>
      <c r="H167" s="230">
        <v>7.2000000000000002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132</v>
      </c>
      <c r="AU167" s="236" t="s">
        <v>82</v>
      </c>
      <c r="AV167" s="13" t="s">
        <v>82</v>
      </c>
      <c r="AW167" s="13" t="s">
        <v>33</v>
      </c>
      <c r="AX167" s="13" t="s">
        <v>72</v>
      </c>
      <c r="AY167" s="236" t="s">
        <v>119</v>
      </c>
    </row>
    <row r="168" s="14" customFormat="1">
      <c r="A168" s="14"/>
      <c r="B168" s="237"/>
      <c r="C168" s="238"/>
      <c r="D168" s="219" t="s">
        <v>132</v>
      </c>
      <c r="E168" s="239" t="s">
        <v>19</v>
      </c>
      <c r="F168" s="240" t="s">
        <v>134</v>
      </c>
      <c r="G168" s="238"/>
      <c r="H168" s="241">
        <v>7.2000000000000002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132</v>
      </c>
      <c r="AU168" s="247" t="s">
        <v>82</v>
      </c>
      <c r="AV168" s="14" t="s">
        <v>126</v>
      </c>
      <c r="AW168" s="14" t="s">
        <v>33</v>
      </c>
      <c r="AX168" s="14" t="s">
        <v>80</v>
      </c>
      <c r="AY168" s="247" t="s">
        <v>119</v>
      </c>
    </row>
    <row r="169" s="2" customFormat="1" ht="16.5" customHeight="1">
      <c r="A169" s="40"/>
      <c r="B169" s="41"/>
      <c r="C169" s="206" t="s">
        <v>239</v>
      </c>
      <c r="D169" s="206" t="s">
        <v>121</v>
      </c>
      <c r="E169" s="207" t="s">
        <v>240</v>
      </c>
      <c r="F169" s="208" t="s">
        <v>241</v>
      </c>
      <c r="G169" s="209" t="s">
        <v>178</v>
      </c>
      <c r="H169" s="210">
        <v>7.2000000000000002</v>
      </c>
      <c r="I169" s="211"/>
      <c r="J169" s="212">
        <f>ROUND(I169*H169,2)</f>
        <v>0</v>
      </c>
      <c r="K169" s="208" t="s">
        <v>125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126</v>
      </c>
      <c r="AT169" s="217" t="s">
        <v>121</v>
      </c>
      <c r="AU169" s="217" t="s">
        <v>82</v>
      </c>
      <c r="AY169" s="19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126</v>
      </c>
      <c r="BM169" s="217" t="s">
        <v>242</v>
      </c>
    </row>
    <row r="170" s="2" customFormat="1">
      <c r="A170" s="40"/>
      <c r="B170" s="41"/>
      <c r="C170" s="42"/>
      <c r="D170" s="219" t="s">
        <v>128</v>
      </c>
      <c r="E170" s="42"/>
      <c r="F170" s="220" t="s">
        <v>243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82</v>
      </c>
    </row>
    <row r="171" s="2" customFormat="1">
      <c r="A171" s="40"/>
      <c r="B171" s="41"/>
      <c r="C171" s="42"/>
      <c r="D171" s="224" t="s">
        <v>130</v>
      </c>
      <c r="E171" s="42"/>
      <c r="F171" s="225" t="s">
        <v>244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130</v>
      </c>
      <c r="AU171" s="19" t="s">
        <v>82</v>
      </c>
    </row>
    <row r="172" s="2" customFormat="1" ht="16.5" customHeight="1">
      <c r="A172" s="40"/>
      <c r="B172" s="41"/>
      <c r="C172" s="206" t="s">
        <v>245</v>
      </c>
      <c r="D172" s="206" t="s">
        <v>121</v>
      </c>
      <c r="E172" s="207" t="s">
        <v>246</v>
      </c>
      <c r="F172" s="208" t="s">
        <v>247</v>
      </c>
      <c r="G172" s="209" t="s">
        <v>170</v>
      </c>
      <c r="H172" s="210">
        <v>0.22700000000000001</v>
      </c>
      <c r="I172" s="211"/>
      <c r="J172" s="212">
        <f>ROUND(I172*H172,2)</f>
        <v>0</v>
      </c>
      <c r="K172" s="208" t="s">
        <v>125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1.06277</v>
      </c>
      <c r="R172" s="215">
        <f>Q172*H172</f>
        <v>0.24124879000000002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126</v>
      </c>
      <c r="AT172" s="217" t="s">
        <v>121</v>
      </c>
      <c r="AU172" s="217" t="s">
        <v>82</v>
      </c>
      <c r="AY172" s="19" t="s">
        <v>119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126</v>
      </c>
      <c r="BM172" s="217" t="s">
        <v>248</v>
      </c>
    </row>
    <row r="173" s="2" customFormat="1">
      <c r="A173" s="40"/>
      <c r="B173" s="41"/>
      <c r="C173" s="42"/>
      <c r="D173" s="219" t="s">
        <v>128</v>
      </c>
      <c r="E173" s="42"/>
      <c r="F173" s="220" t="s">
        <v>249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128</v>
      </c>
      <c r="AU173" s="19" t="s">
        <v>82</v>
      </c>
    </row>
    <row r="174" s="2" customFormat="1">
      <c r="A174" s="40"/>
      <c r="B174" s="41"/>
      <c r="C174" s="42"/>
      <c r="D174" s="224" t="s">
        <v>130</v>
      </c>
      <c r="E174" s="42"/>
      <c r="F174" s="225" t="s">
        <v>250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82</v>
      </c>
    </row>
    <row r="175" s="2" customFormat="1">
      <c r="A175" s="40"/>
      <c r="B175" s="41"/>
      <c r="C175" s="42"/>
      <c r="D175" s="219" t="s">
        <v>223</v>
      </c>
      <c r="E175" s="42"/>
      <c r="F175" s="268" t="s">
        <v>251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223</v>
      </c>
      <c r="AU175" s="19" t="s">
        <v>82</v>
      </c>
    </row>
    <row r="176" s="15" customFormat="1">
      <c r="A176" s="15"/>
      <c r="B176" s="258"/>
      <c r="C176" s="259"/>
      <c r="D176" s="219" t="s">
        <v>132</v>
      </c>
      <c r="E176" s="260" t="s">
        <v>19</v>
      </c>
      <c r="F176" s="261" t="s">
        <v>252</v>
      </c>
      <c r="G176" s="259"/>
      <c r="H176" s="260" t="s">
        <v>19</v>
      </c>
      <c r="I176" s="262"/>
      <c r="J176" s="259"/>
      <c r="K176" s="259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132</v>
      </c>
      <c r="AU176" s="267" t="s">
        <v>82</v>
      </c>
      <c r="AV176" s="15" t="s">
        <v>80</v>
      </c>
      <c r="AW176" s="15" t="s">
        <v>33</v>
      </c>
      <c r="AX176" s="15" t="s">
        <v>72</v>
      </c>
      <c r="AY176" s="267" t="s">
        <v>119</v>
      </c>
    </row>
    <row r="177" s="15" customFormat="1">
      <c r="A177" s="15"/>
      <c r="B177" s="258"/>
      <c r="C177" s="259"/>
      <c r="D177" s="219" t="s">
        <v>132</v>
      </c>
      <c r="E177" s="260" t="s">
        <v>19</v>
      </c>
      <c r="F177" s="261" t="s">
        <v>253</v>
      </c>
      <c r="G177" s="259"/>
      <c r="H177" s="260" t="s">
        <v>19</v>
      </c>
      <c r="I177" s="262"/>
      <c r="J177" s="259"/>
      <c r="K177" s="259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132</v>
      </c>
      <c r="AU177" s="267" t="s">
        <v>82</v>
      </c>
      <c r="AV177" s="15" t="s">
        <v>80</v>
      </c>
      <c r="AW177" s="15" t="s">
        <v>33</v>
      </c>
      <c r="AX177" s="15" t="s">
        <v>72</v>
      </c>
      <c r="AY177" s="267" t="s">
        <v>119</v>
      </c>
    </row>
    <row r="178" s="15" customFormat="1">
      <c r="A178" s="15"/>
      <c r="B178" s="258"/>
      <c r="C178" s="259"/>
      <c r="D178" s="219" t="s">
        <v>132</v>
      </c>
      <c r="E178" s="260" t="s">
        <v>19</v>
      </c>
      <c r="F178" s="261" t="s">
        <v>254</v>
      </c>
      <c r="G178" s="259"/>
      <c r="H178" s="260" t="s">
        <v>19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132</v>
      </c>
      <c r="AU178" s="267" t="s">
        <v>82</v>
      </c>
      <c r="AV178" s="15" t="s">
        <v>80</v>
      </c>
      <c r="AW178" s="15" t="s">
        <v>33</v>
      </c>
      <c r="AX178" s="15" t="s">
        <v>72</v>
      </c>
      <c r="AY178" s="267" t="s">
        <v>119</v>
      </c>
    </row>
    <row r="179" s="15" customFormat="1">
      <c r="A179" s="15"/>
      <c r="B179" s="258"/>
      <c r="C179" s="259"/>
      <c r="D179" s="219" t="s">
        <v>132</v>
      </c>
      <c r="E179" s="260" t="s">
        <v>19</v>
      </c>
      <c r="F179" s="261" t="s">
        <v>255</v>
      </c>
      <c r="G179" s="259"/>
      <c r="H179" s="260" t="s">
        <v>19</v>
      </c>
      <c r="I179" s="262"/>
      <c r="J179" s="259"/>
      <c r="K179" s="259"/>
      <c r="L179" s="263"/>
      <c r="M179" s="264"/>
      <c r="N179" s="265"/>
      <c r="O179" s="265"/>
      <c r="P179" s="265"/>
      <c r="Q179" s="265"/>
      <c r="R179" s="265"/>
      <c r="S179" s="265"/>
      <c r="T179" s="26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7" t="s">
        <v>132</v>
      </c>
      <c r="AU179" s="267" t="s">
        <v>82</v>
      </c>
      <c r="AV179" s="15" t="s">
        <v>80</v>
      </c>
      <c r="AW179" s="15" t="s">
        <v>33</v>
      </c>
      <c r="AX179" s="15" t="s">
        <v>72</v>
      </c>
      <c r="AY179" s="267" t="s">
        <v>119</v>
      </c>
    </row>
    <row r="180" s="13" customFormat="1">
      <c r="A180" s="13"/>
      <c r="B180" s="226"/>
      <c r="C180" s="227"/>
      <c r="D180" s="219" t="s">
        <v>132</v>
      </c>
      <c r="E180" s="228" t="s">
        <v>19</v>
      </c>
      <c r="F180" s="229" t="s">
        <v>256</v>
      </c>
      <c r="G180" s="227"/>
      <c r="H180" s="230">
        <v>0.22700000000000001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132</v>
      </c>
      <c r="AU180" s="236" t="s">
        <v>82</v>
      </c>
      <c r="AV180" s="13" t="s">
        <v>82</v>
      </c>
      <c r="AW180" s="13" t="s">
        <v>33</v>
      </c>
      <c r="AX180" s="13" t="s">
        <v>72</v>
      </c>
      <c r="AY180" s="236" t="s">
        <v>119</v>
      </c>
    </row>
    <row r="181" s="14" customFormat="1">
      <c r="A181" s="14"/>
      <c r="B181" s="237"/>
      <c r="C181" s="238"/>
      <c r="D181" s="219" t="s">
        <v>132</v>
      </c>
      <c r="E181" s="239" t="s">
        <v>19</v>
      </c>
      <c r="F181" s="240" t="s">
        <v>134</v>
      </c>
      <c r="G181" s="238"/>
      <c r="H181" s="241">
        <v>0.22700000000000001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132</v>
      </c>
      <c r="AU181" s="247" t="s">
        <v>82</v>
      </c>
      <c r="AV181" s="14" t="s">
        <v>126</v>
      </c>
      <c r="AW181" s="14" t="s">
        <v>33</v>
      </c>
      <c r="AX181" s="14" t="s">
        <v>80</v>
      </c>
      <c r="AY181" s="247" t="s">
        <v>119</v>
      </c>
    </row>
    <row r="182" s="2" customFormat="1" ht="16.5" customHeight="1">
      <c r="A182" s="40"/>
      <c r="B182" s="41"/>
      <c r="C182" s="206" t="s">
        <v>257</v>
      </c>
      <c r="D182" s="206" t="s">
        <v>121</v>
      </c>
      <c r="E182" s="207" t="s">
        <v>258</v>
      </c>
      <c r="F182" s="208" t="s">
        <v>259</v>
      </c>
      <c r="G182" s="209" t="s">
        <v>124</v>
      </c>
      <c r="H182" s="210">
        <v>5.1299999999999999</v>
      </c>
      <c r="I182" s="211"/>
      <c r="J182" s="212">
        <f>ROUND(I182*H182,2)</f>
        <v>0</v>
      </c>
      <c r="K182" s="208" t="s">
        <v>125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2.5018699999999998</v>
      </c>
      <c r="R182" s="215">
        <f>Q182*H182</f>
        <v>12.834593099999999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126</v>
      </c>
      <c r="AT182" s="217" t="s">
        <v>121</v>
      </c>
      <c r="AU182" s="217" t="s">
        <v>82</v>
      </c>
      <c r="AY182" s="19" t="s">
        <v>119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126</v>
      </c>
      <c r="BM182" s="217" t="s">
        <v>260</v>
      </c>
    </row>
    <row r="183" s="2" customFormat="1">
      <c r="A183" s="40"/>
      <c r="B183" s="41"/>
      <c r="C183" s="42"/>
      <c r="D183" s="219" t="s">
        <v>128</v>
      </c>
      <c r="E183" s="42"/>
      <c r="F183" s="220" t="s">
        <v>261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128</v>
      </c>
      <c r="AU183" s="19" t="s">
        <v>82</v>
      </c>
    </row>
    <row r="184" s="2" customFormat="1">
      <c r="A184" s="40"/>
      <c r="B184" s="41"/>
      <c r="C184" s="42"/>
      <c r="D184" s="224" t="s">
        <v>130</v>
      </c>
      <c r="E184" s="42"/>
      <c r="F184" s="225" t="s">
        <v>262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130</v>
      </c>
      <c r="AU184" s="19" t="s">
        <v>82</v>
      </c>
    </row>
    <row r="185" s="13" customFormat="1">
      <c r="A185" s="13"/>
      <c r="B185" s="226"/>
      <c r="C185" s="227"/>
      <c r="D185" s="219" t="s">
        <v>132</v>
      </c>
      <c r="E185" s="228" t="s">
        <v>19</v>
      </c>
      <c r="F185" s="229" t="s">
        <v>140</v>
      </c>
      <c r="G185" s="227"/>
      <c r="H185" s="230">
        <v>5.1299999999999999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132</v>
      </c>
      <c r="AU185" s="236" t="s">
        <v>82</v>
      </c>
      <c r="AV185" s="13" t="s">
        <v>82</v>
      </c>
      <c r="AW185" s="13" t="s">
        <v>33</v>
      </c>
      <c r="AX185" s="13" t="s">
        <v>72</v>
      </c>
      <c r="AY185" s="236" t="s">
        <v>119</v>
      </c>
    </row>
    <row r="186" s="14" customFormat="1">
      <c r="A186" s="14"/>
      <c r="B186" s="237"/>
      <c r="C186" s="238"/>
      <c r="D186" s="219" t="s">
        <v>132</v>
      </c>
      <c r="E186" s="239" t="s">
        <v>19</v>
      </c>
      <c r="F186" s="240" t="s">
        <v>134</v>
      </c>
      <c r="G186" s="238"/>
      <c r="H186" s="241">
        <v>5.1299999999999999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132</v>
      </c>
      <c r="AU186" s="247" t="s">
        <v>82</v>
      </c>
      <c r="AV186" s="14" t="s">
        <v>126</v>
      </c>
      <c r="AW186" s="14" t="s">
        <v>33</v>
      </c>
      <c r="AX186" s="14" t="s">
        <v>80</v>
      </c>
      <c r="AY186" s="247" t="s">
        <v>119</v>
      </c>
    </row>
    <row r="187" s="2" customFormat="1" ht="16.5" customHeight="1">
      <c r="A187" s="40"/>
      <c r="B187" s="41"/>
      <c r="C187" s="206" t="s">
        <v>263</v>
      </c>
      <c r="D187" s="206" t="s">
        <v>121</v>
      </c>
      <c r="E187" s="207" t="s">
        <v>264</v>
      </c>
      <c r="F187" s="208" t="s">
        <v>265</v>
      </c>
      <c r="G187" s="209" t="s">
        <v>178</v>
      </c>
      <c r="H187" s="210">
        <v>13.68</v>
      </c>
      <c r="I187" s="211"/>
      <c r="J187" s="212">
        <f>ROUND(I187*H187,2)</f>
        <v>0</v>
      </c>
      <c r="K187" s="208" t="s">
        <v>125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0.0026900000000000001</v>
      </c>
      <c r="R187" s="215">
        <f>Q187*H187</f>
        <v>0.036799200000000004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126</v>
      </c>
      <c r="AT187" s="217" t="s">
        <v>121</v>
      </c>
      <c r="AU187" s="217" t="s">
        <v>82</v>
      </c>
      <c r="AY187" s="19" t="s">
        <v>119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126</v>
      </c>
      <c r="BM187" s="217" t="s">
        <v>266</v>
      </c>
    </row>
    <row r="188" s="2" customFormat="1">
      <c r="A188" s="40"/>
      <c r="B188" s="41"/>
      <c r="C188" s="42"/>
      <c r="D188" s="219" t="s">
        <v>128</v>
      </c>
      <c r="E188" s="42"/>
      <c r="F188" s="220" t="s">
        <v>267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128</v>
      </c>
      <c r="AU188" s="19" t="s">
        <v>82</v>
      </c>
    </row>
    <row r="189" s="2" customFormat="1">
      <c r="A189" s="40"/>
      <c r="B189" s="41"/>
      <c r="C189" s="42"/>
      <c r="D189" s="224" t="s">
        <v>130</v>
      </c>
      <c r="E189" s="42"/>
      <c r="F189" s="225" t="s">
        <v>268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130</v>
      </c>
      <c r="AU189" s="19" t="s">
        <v>82</v>
      </c>
    </row>
    <row r="190" s="13" customFormat="1">
      <c r="A190" s="13"/>
      <c r="B190" s="226"/>
      <c r="C190" s="227"/>
      <c r="D190" s="219" t="s">
        <v>132</v>
      </c>
      <c r="E190" s="228" t="s">
        <v>19</v>
      </c>
      <c r="F190" s="229" t="s">
        <v>269</v>
      </c>
      <c r="G190" s="227"/>
      <c r="H190" s="230">
        <v>13.68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132</v>
      </c>
      <c r="AU190" s="236" t="s">
        <v>82</v>
      </c>
      <c r="AV190" s="13" t="s">
        <v>82</v>
      </c>
      <c r="AW190" s="13" t="s">
        <v>33</v>
      </c>
      <c r="AX190" s="13" t="s">
        <v>72</v>
      </c>
      <c r="AY190" s="236" t="s">
        <v>119</v>
      </c>
    </row>
    <row r="191" s="14" customFormat="1">
      <c r="A191" s="14"/>
      <c r="B191" s="237"/>
      <c r="C191" s="238"/>
      <c r="D191" s="219" t="s">
        <v>132</v>
      </c>
      <c r="E191" s="239" t="s">
        <v>19</v>
      </c>
      <c r="F191" s="240" t="s">
        <v>134</v>
      </c>
      <c r="G191" s="238"/>
      <c r="H191" s="241">
        <v>13.68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132</v>
      </c>
      <c r="AU191" s="247" t="s">
        <v>82</v>
      </c>
      <c r="AV191" s="14" t="s">
        <v>126</v>
      </c>
      <c r="AW191" s="14" t="s">
        <v>33</v>
      </c>
      <c r="AX191" s="14" t="s">
        <v>80</v>
      </c>
      <c r="AY191" s="247" t="s">
        <v>119</v>
      </c>
    </row>
    <row r="192" s="2" customFormat="1" ht="16.5" customHeight="1">
      <c r="A192" s="40"/>
      <c r="B192" s="41"/>
      <c r="C192" s="206" t="s">
        <v>7</v>
      </c>
      <c r="D192" s="206" t="s">
        <v>121</v>
      </c>
      <c r="E192" s="207" t="s">
        <v>270</v>
      </c>
      <c r="F192" s="208" t="s">
        <v>271</v>
      </c>
      <c r="G192" s="209" t="s">
        <v>178</v>
      </c>
      <c r="H192" s="210">
        <v>13.68</v>
      </c>
      <c r="I192" s="211"/>
      <c r="J192" s="212">
        <f>ROUND(I192*H192,2)</f>
        <v>0</v>
      </c>
      <c r="K192" s="208" t="s">
        <v>125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126</v>
      </c>
      <c r="AT192" s="217" t="s">
        <v>121</v>
      </c>
      <c r="AU192" s="217" t="s">
        <v>82</v>
      </c>
      <c r="AY192" s="19" t="s">
        <v>119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126</v>
      </c>
      <c r="BM192" s="217" t="s">
        <v>272</v>
      </c>
    </row>
    <row r="193" s="2" customFormat="1">
      <c r="A193" s="40"/>
      <c r="B193" s="41"/>
      <c r="C193" s="42"/>
      <c r="D193" s="219" t="s">
        <v>128</v>
      </c>
      <c r="E193" s="42"/>
      <c r="F193" s="220" t="s">
        <v>273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128</v>
      </c>
      <c r="AU193" s="19" t="s">
        <v>82</v>
      </c>
    </row>
    <row r="194" s="2" customFormat="1">
      <c r="A194" s="40"/>
      <c r="B194" s="41"/>
      <c r="C194" s="42"/>
      <c r="D194" s="224" t="s">
        <v>130</v>
      </c>
      <c r="E194" s="42"/>
      <c r="F194" s="225" t="s">
        <v>274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130</v>
      </c>
      <c r="AU194" s="19" t="s">
        <v>82</v>
      </c>
    </row>
    <row r="195" s="2" customFormat="1" ht="16.5" customHeight="1">
      <c r="A195" s="40"/>
      <c r="B195" s="41"/>
      <c r="C195" s="206" t="s">
        <v>275</v>
      </c>
      <c r="D195" s="206" t="s">
        <v>121</v>
      </c>
      <c r="E195" s="207" t="s">
        <v>276</v>
      </c>
      <c r="F195" s="208" t="s">
        <v>277</v>
      </c>
      <c r="G195" s="209" t="s">
        <v>124</v>
      </c>
      <c r="H195" s="210">
        <v>0.47999999999999998</v>
      </c>
      <c r="I195" s="211"/>
      <c r="J195" s="212">
        <f>ROUND(I195*H195,2)</f>
        <v>0</v>
      </c>
      <c r="K195" s="208" t="s">
        <v>125</v>
      </c>
      <c r="L195" s="46"/>
      <c r="M195" s="213" t="s">
        <v>19</v>
      </c>
      <c r="N195" s="214" t="s">
        <v>43</v>
      </c>
      <c r="O195" s="86"/>
      <c r="P195" s="215">
        <f>O195*H195</f>
        <v>0</v>
      </c>
      <c r="Q195" s="215">
        <v>2.5018699999999998</v>
      </c>
      <c r="R195" s="215">
        <f>Q195*H195</f>
        <v>1.2008975999999998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126</v>
      </c>
      <c r="AT195" s="217" t="s">
        <v>121</v>
      </c>
      <c r="AU195" s="217" t="s">
        <v>82</v>
      </c>
      <c r="AY195" s="19" t="s">
        <v>119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126</v>
      </c>
      <c r="BM195" s="217" t="s">
        <v>278</v>
      </c>
    </row>
    <row r="196" s="2" customFormat="1">
      <c r="A196" s="40"/>
      <c r="B196" s="41"/>
      <c r="C196" s="42"/>
      <c r="D196" s="219" t="s">
        <v>128</v>
      </c>
      <c r="E196" s="42"/>
      <c r="F196" s="220" t="s">
        <v>279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128</v>
      </c>
      <c r="AU196" s="19" t="s">
        <v>82</v>
      </c>
    </row>
    <row r="197" s="2" customFormat="1">
      <c r="A197" s="40"/>
      <c r="B197" s="41"/>
      <c r="C197" s="42"/>
      <c r="D197" s="224" t="s">
        <v>130</v>
      </c>
      <c r="E197" s="42"/>
      <c r="F197" s="225" t="s">
        <v>280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130</v>
      </c>
      <c r="AU197" s="19" t="s">
        <v>82</v>
      </c>
    </row>
    <row r="198" s="13" customFormat="1">
      <c r="A198" s="13"/>
      <c r="B198" s="226"/>
      <c r="C198" s="227"/>
      <c r="D198" s="219" t="s">
        <v>132</v>
      </c>
      <c r="E198" s="228" t="s">
        <v>19</v>
      </c>
      <c r="F198" s="229" t="s">
        <v>281</v>
      </c>
      <c r="G198" s="227"/>
      <c r="H198" s="230">
        <v>0.47999999999999998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132</v>
      </c>
      <c r="AU198" s="236" t="s">
        <v>82</v>
      </c>
      <c r="AV198" s="13" t="s">
        <v>82</v>
      </c>
      <c r="AW198" s="13" t="s">
        <v>33</v>
      </c>
      <c r="AX198" s="13" t="s">
        <v>72</v>
      </c>
      <c r="AY198" s="236" t="s">
        <v>119</v>
      </c>
    </row>
    <row r="199" s="14" customFormat="1">
      <c r="A199" s="14"/>
      <c r="B199" s="237"/>
      <c r="C199" s="238"/>
      <c r="D199" s="219" t="s">
        <v>132</v>
      </c>
      <c r="E199" s="239" t="s">
        <v>19</v>
      </c>
      <c r="F199" s="240" t="s">
        <v>134</v>
      </c>
      <c r="G199" s="238"/>
      <c r="H199" s="241">
        <v>0.47999999999999998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132</v>
      </c>
      <c r="AU199" s="247" t="s">
        <v>82</v>
      </c>
      <c r="AV199" s="14" t="s">
        <v>126</v>
      </c>
      <c r="AW199" s="14" t="s">
        <v>33</v>
      </c>
      <c r="AX199" s="14" t="s">
        <v>80</v>
      </c>
      <c r="AY199" s="247" t="s">
        <v>119</v>
      </c>
    </row>
    <row r="200" s="2" customFormat="1" ht="16.5" customHeight="1">
      <c r="A200" s="40"/>
      <c r="B200" s="41"/>
      <c r="C200" s="206" t="s">
        <v>282</v>
      </c>
      <c r="D200" s="206" t="s">
        <v>121</v>
      </c>
      <c r="E200" s="207" t="s">
        <v>283</v>
      </c>
      <c r="F200" s="208" t="s">
        <v>284</v>
      </c>
      <c r="G200" s="209" t="s">
        <v>178</v>
      </c>
      <c r="H200" s="210">
        <v>1.9199999999999999</v>
      </c>
      <c r="I200" s="211"/>
      <c r="J200" s="212">
        <f>ROUND(I200*H200,2)</f>
        <v>0</v>
      </c>
      <c r="K200" s="208" t="s">
        <v>125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0.00264</v>
      </c>
      <c r="R200" s="215">
        <f>Q200*H200</f>
        <v>0.0050688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126</v>
      </c>
      <c r="AT200" s="217" t="s">
        <v>121</v>
      </c>
      <c r="AU200" s="217" t="s">
        <v>82</v>
      </c>
      <c r="AY200" s="19" t="s">
        <v>119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126</v>
      </c>
      <c r="BM200" s="217" t="s">
        <v>285</v>
      </c>
    </row>
    <row r="201" s="2" customFormat="1">
      <c r="A201" s="40"/>
      <c r="B201" s="41"/>
      <c r="C201" s="42"/>
      <c r="D201" s="219" t="s">
        <v>128</v>
      </c>
      <c r="E201" s="42"/>
      <c r="F201" s="220" t="s">
        <v>286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128</v>
      </c>
      <c r="AU201" s="19" t="s">
        <v>82</v>
      </c>
    </row>
    <row r="202" s="2" customFormat="1">
      <c r="A202" s="40"/>
      <c r="B202" s="41"/>
      <c r="C202" s="42"/>
      <c r="D202" s="224" t="s">
        <v>130</v>
      </c>
      <c r="E202" s="42"/>
      <c r="F202" s="225" t="s">
        <v>287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130</v>
      </c>
      <c r="AU202" s="19" t="s">
        <v>82</v>
      </c>
    </row>
    <row r="203" s="13" customFormat="1">
      <c r="A203" s="13"/>
      <c r="B203" s="226"/>
      <c r="C203" s="227"/>
      <c r="D203" s="219" t="s">
        <v>132</v>
      </c>
      <c r="E203" s="228" t="s">
        <v>19</v>
      </c>
      <c r="F203" s="229" t="s">
        <v>288</v>
      </c>
      <c r="G203" s="227"/>
      <c r="H203" s="230">
        <v>1.9199999999999999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132</v>
      </c>
      <c r="AU203" s="236" t="s">
        <v>82</v>
      </c>
      <c r="AV203" s="13" t="s">
        <v>82</v>
      </c>
      <c r="AW203" s="13" t="s">
        <v>33</v>
      </c>
      <c r="AX203" s="13" t="s">
        <v>72</v>
      </c>
      <c r="AY203" s="236" t="s">
        <v>119</v>
      </c>
    </row>
    <row r="204" s="14" customFormat="1">
      <c r="A204" s="14"/>
      <c r="B204" s="237"/>
      <c r="C204" s="238"/>
      <c r="D204" s="219" t="s">
        <v>132</v>
      </c>
      <c r="E204" s="239" t="s">
        <v>19</v>
      </c>
      <c r="F204" s="240" t="s">
        <v>134</v>
      </c>
      <c r="G204" s="238"/>
      <c r="H204" s="241">
        <v>1.9199999999999999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132</v>
      </c>
      <c r="AU204" s="247" t="s">
        <v>82</v>
      </c>
      <c r="AV204" s="14" t="s">
        <v>126</v>
      </c>
      <c r="AW204" s="14" t="s">
        <v>33</v>
      </c>
      <c r="AX204" s="14" t="s">
        <v>80</v>
      </c>
      <c r="AY204" s="247" t="s">
        <v>119</v>
      </c>
    </row>
    <row r="205" s="2" customFormat="1" ht="16.5" customHeight="1">
      <c r="A205" s="40"/>
      <c r="B205" s="41"/>
      <c r="C205" s="206" t="s">
        <v>289</v>
      </c>
      <c r="D205" s="206" t="s">
        <v>121</v>
      </c>
      <c r="E205" s="207" t="s">
        <v>290</v>
      </c>
      <c r="F205" s="208" t="s">
        <v>291</v>
      </c>
      <c r="G205" s="209" t="s">
        <v>178</v>
      </c>
      <c r="H205" s="210">
        <v>1.9199999999999999</v>
      </c>
      <c r="I205" s="211"/>
      <c r="J205" s="212">
        <f>ROUND(I205*H205,2)</f>
        <v>0</v>
      </c>
      <c r="K205" s="208" t="s">
        <v>125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126</v>
      </c>
      <c r="AT205" s="217" t="s">
        <v>121</v>
      </c>
      <c r="AU205" s="217" t="s">
        <v>82</v>
      </c>
      <c r="AY205" s="19" t="s">
        <v>119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126</v>
      </c>
      <c r="BM205" s="217" t="s">
        <v>292</v>
      </c>
    </row>
    <row r="206" s="2" customFormat="1">
      <c r="A206" s="40"/>
      <c r="B206" s="41"/>
      <c r="C206" s="42"/>
      <c r="D206" s="219" t="s">
        <v>128</v>
      </c>
      <c r="E206" s="42"/>
      <c r="F206" s="220" t="s">
        <v>293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128</v>
      </c>
      <c r="AU206" s="19" t="s">
        <v>82</v>
      </c>
    </row>
    <row r="207" s="2" customFormat="1">
      <c r="A207" s="40"/>
      <c r="B207" s="41"/>
      <c r="C207" s="42"/>
      <c r="D207" s="224" t="s">
        <v>130</v>
      </c>
      <c r="E207" s="42"/>
      <c r="F207" s="225" t="s">
        <v>294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130</v>
      </c>
      <c r="AU207" s="19" t="s">
        <v>82</v>
      </c>
    </row>
    <row r="208" s="12" customFormat="1" ht="22.8" customHeight="1">
      <c r="A208" s="12"/>
      <c r="B208" s="190"/>
      <c r="C208" s="191"/>
      <c r="D208" s="192" t="s">
        <v>71</v>
      </c>
      <c r="E208" s="204" t="s">
        <v>161</v>
      </c>
      <c r="F208" s="204" t="s">
        <v>295</v>
      </c>
      <c r="G208" s="191"/>
      <c r="H208" s="191"/>
      <c r="I208" s="194"/>
      <c r="J208" s="205">
        <f>BK208</f>
        <v>0</v>
      </c>
      <c r="K208" s="191"/>
      <c r="L208" s="196"/>
      <c r="M208" s="197"/>
      <c r="N208" s="198"/>
      <c r="O208" s="198"/>
      <c r="P208" s="199">
        <f>SUM(P209:P213)</f>
        <v>0</v>
      </c>
      <c r="Q208" s="198"/>
      <c r="R208" s="199">
        <f>SUM(R209:R213)</f>
        <v>0.28938000000000003</v>
      </c>
      <c r="S208" s="198"/>
      <c r="T208" s="200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80</v>
      </c>
      <c r="AT208" s="202" t="s">
        <v>71</v>
      </c>
      <c r="AU208" s="202" t="s">
        <v>80</v>
      </c>
      <c r="AY208" s="201" t="s">
        <v>119</v>
      </c>
      <c r="BK208" s="203">
        <f>SUM(BK209:BK213)</f>
        <v>0</v>
      </c>
    </row>
    <row r="209" s="2" customFormat="1" ht="16.5" customHeight="1">
      <c r="A209" s="40"/>
      <c r="B209" s="41"/>
      <c r="C209" s="206" t="s">
        <v>296</v>
      </c>
      <c r="D209" s="206" t="s">
        <v>121</v>
      </c>
      <c r="E209" s="207" t="s">
        <v>297</v>
      </c>
      <c r="F209" s="208" t="s">
        <v>298</v>
      </c>
      <c r="G209" s="209" t="s">
        <v>178</v>
      </c>
      <c r="H209" s="210">
        <v>1.05</v>
      </c>
      <c r="I209" s="211"/>
      <c r="J209" s="212">
        <f>ROUND(I209*H209,2)</f>
        <v>0</v>
      </c>
      <c r="K209" s="208" t="s">
        <v>125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0.27560000000000001</v>
      </c>
      <c r="R209" s="215">
        <f>Q209*H209</f>
        <v>0.28938000000000003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126</v>
      </c>
      <c r="AT209" s="217" t="s">
        <v>121</v>
      </c>
      <c r="AU209" s="217" t="s">
        <v>82</v>
      </c>
      <c r="AY209" s="19" t="s">
        <v>119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126</v>
      </c>
      <c r="BM209" s="217" t="s">
        <v>299</v>
      </c>
    </row>
    <row r="210" s="2" customFormat="1">
      <c r="A210" s="40"/>
      <c r="B210" s="41"/>
      <c r="C210" s="42"/>
      <c r="D210" s="219" t="s">
        <v>128</v>
      </c>
      <c r="E210" s="42"/>
      <c r="F210" s="220" t="s">
        <v>300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128</v>
      </c>
      <c r="AU210" s="19" t="s">
        <v>82</v>
      </c>
    </row>
    <row r="211" s="2" customFormat="1">
      <c r="A211" s="40"/>
      <c r="B211" s="41"/>
      <c r="C211" s="42"/>
      <c r="D211" s="224" t="s">
        <v>130</v>
      </c>
      <c r="E211" s="42"/>
      <c r="F211" s="225" t="s">
        <v>301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130</v>
      </c>
      <c r="AU211" s="19" t="s">
        <v>82</v>
      </c>
    </row>
    <row r="212" s="13" customFormat="1">
      <c r="A212" s="13"/>
      <c r="B212" s="226"/>
      <c r="C212" s="227"/>
      <c r="D212" s="219" t="s">
        <v>132</v>
      </c>
      <c r="E212" s="228" t="s">
        <v>19</v>
      </c>
      <c r="F212" s="229" t="s">
        <v>302</v>
      </c>
      <c r="G212" s="227"/>
      <c r="H212" s="230">
        <v>1.05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132</v>
      </c>
      <c r="AU212" s="236" t="s">
        <v>82</v>
      </c>
      <c r="AV212" s="13" t="s">
        <v>82</v>
      </c>
      <c r="AW212" s="13" t="s">
        <v>33</v>
      </c>
      <c r="AX212" s="13" t="s">
        <v>72</v>
      </c>
      <c r="AY212" s="236" t="s">
        <v>119</v>
      </c>
    </row>
    <row r="213" s="14" customFormat="1">
      <c r="A213" s="14"/>
      <c r="B213" s="237"/>
      <c r="C213" s="238"/>
      <c r="D213" s="219" t="s">
        <v>132</v>
      </c>
      <c r="E213" s="239" t="s">
        <v>19</v>
      </c>
      <c r="F213" s="240" t="s">
        <v>134</v>
      </c>
      <c r="G213" s="238"/>
      <c r="H213" s="241">
        <v>1.05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132</v>
      </c>
      <c r="AU213" s="247" t="s">
        <v>82</v>
      </c>
      <c r="AV213" s="14" t="s">
        <v>126</v>
      </c>
      <c r="AW213" s="14" t="s">
        <v>33</v>
      </c>
      <c r="AX213" s="14" t="s">
        <v>80</v>
      </c>
      <c r="AY213" s="247" t="s">
        <v>119</v>
      </c>
    </row>
    <row r="214" s="12" customFormat="1" ht="22.8" customHeight="1">
      <c r="A214" s="12"/>
      <c r="B214" s="190"/>
      <c r="C214" s="191"/>
      <c r="D214" s="192" t="s">
        <v>71</v>
      </c>
      <c r="E214" s="204" t="s">
        <v>182</v>
      </c>
      <c r="F214" s="204" t="s">
        <v>303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SUM(P215:P222)</f>
        <v>0</v>
      </c>
      <c r="Q214" s="198"/>
      <c r="R214" s="199">
        <f>SUM(R215:R222)</f>
        <v>3.6341200000000002</v>
      </c>
      <c r="S214" s="198"/>
      <c r="T214" s="200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80</v>
      </c>
      <c r="AT214" s="202" t="s">
        <v>71</v>
      </c>
      <c r="AU214" s="202" t="s">
        <v>80</v>
      </c>
      <c r="AY214" s="201" t="s">
        <v>119</v>
      </c>
      <c r="BK214" s="203">
        <f>SUM(BK215:BK222)</f>
        <v>0</v>
      </c>
    </row>
    <row r="215" s="2" customFormat="1" ht="16.5" customHeight="1">
      <c r="A215" s="40"/>
      <c r="B215" s="41"/>
      <c r="C215" s="206" t="s">
        <v>304</v>
      </c>
      <c r="D215" s="206" t="s">
        <v>121</v>
      </c>
      <c r="E215" s="207" t="s">
        <v>305</v>
      </c>
      <c r="F215" s="208" t="s">
        <v>306</v>
      </c>
      <c r="G215" s="209" t="s">
        <v>307</v>
      </c>
      <c r="H215" s="210">
        <v>28</v>
      </c>
      <c r="I215" s="211"/>
      <c r="J215" s="212">
        <f>ROUND(I215*H215,2)</f>
        <v>0</v>
      </c>
      <c r="K215" s="208" t="s">
        <v>125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0.10095</v>
      </c>
      <c r="R215" s="215">
        <f>Q215*H215</f>
        <v>2.8266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126</v>
      </c>
      <c r="AT215" s="217" t="s">
        <v>121</v>
      </c>
      <c r="AU215" s="217" t="s">
        <v>82</v>
      </c>
      <c r="AY215" s="19" t="s">
        <v>119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126</v>
      </c>
      <c r="BM215" s="217" t="s">
        <v>308</v>
      </c>
    </row>
    <row r="216" s="2" customFormat="1">
      <c r="A216" s="40"/>
      <c r="B216" s="41"/>
      <c r="C216" s="42"/>
      <c r="D216" s="219" t="s">
        <v>128</v>
      </c>
      <c r="E216" s="42"/>
      <c r="F216" s="220" t="s">
        <v>309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128</v>
      </c>
      <c r="AU216" s="19" t="s">
        <v>82</v>
      </c>
    </row>
    <row r="217" s="2" customFormat="1">
      <c r="A217" s="40"/>
      <c r="B217" s="41"/>
      <c r="C217" s="42"/>
      <c r="D217" s="224" t="s">
        <v>130</v>
      </c>
      <c r="E217" s="42"/>
      <c r="F217" s="225" t="s">
        <v>310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130</v>
      </c>
      <c r="AU217" s="19" t="s">
        <v>82</v>
      </c>
    </row>
    <row r="218" s="13" customFormat="1">
      <c r="A218" s="13"/>
      <c r="B218" s="226"/>
      <c r="C218" s="227"/>
      <c r="D218" s="219" t="s">
        <v>132</v>
      </c>
      <c r="E218" s="228" t="s">
        <v>19</v>
      </c>
      <c r="F218" s="229" t="s">
        <v>311</v>
      </c>
      <c r="G218" s="227"/>
      <c r="H218" s="230">
        <v>28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132</v>
      </c>
      <c r="AU218" s="236" t="s">
        <v>82</v>
      </c>
      <c r="AV218" s="13" t="s">
        <v>82</v>
      </c>
      <c r="AW218" s="13" t="s">
        <v>33</v>
      </c>
      <c r="AX218" s="13" t="s">
        <v>72</v>
      </c>
      <c r="AY218" s="236" t="s">
        <v>119</v>
      </c>
    </row>
    <row r="219" s="14" customFormat="1">
      <c r="A219" s="14"/>
      <c r="B219" s="237"/>
      <c r="C219" s="238"/>
      <c r="D219" s="219" t="s">
        <v>132</v>
      </c>
      <c r="E219" s="239" t="s">
        <v>19</v>
      </c>
      <c r="F219" s="240" t="s">
        <v>134</v>
      </c>
      <c r="G219" s="238"/>
      <c r="H219" s="241">
        <v>28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132</v>
      </c>
      <c r="AU219" s="247" t="s">
        <v>82</v>
      </c>
      <c r="AV219" s="14" t="s">
        <v>126</v>
      </c>
      <c r="AW219" s="14" t="s">
        <v>33</v>
      </c>
      <c r="AX219" s="14" t="s">
        <v>80</v>
      </c>
      <c r="AY219" s="247" t="s">
        <v>119</v>
      </c>
    </row>
    <row r="220" s="2" customFormat="1" ht="16.5" customHeight="1">
      <c r="A220" s="40"/>
      <c r="B220" s="41"/>
      <c r="C220" s="248" t="s">
        <v>312</v>
      </c>
      <c r="D220" s="248" t="s">
        <v>183</v>
      </c>
      <c r="E220" s="249" t="s">
        <v>313</v>
      </c>
      <c r="F220" s="250" t="s">
        <v>314</v>
      </c>
      <c r="G220" s="251" t="s">
        <v>307</v>
      </c>
      <c r="H220" s="252">
        <v>28.84</v>
      </c>
      <c r="I220" s="253"/>
      <c r="J220" s="254">
        <f>ROUND(I220*H220,2)</f>
        <v>0</v>
      </c>
      <c r="K220" s="250" t="s">
        <v>125</v>
      </c>
      <c r="L220" s="255"/>
      <c r="M220" s="256" t="s">
        <v>19</v>
      </c>
      <c r="N220" s="257" t="s">
        <v>43</v>
      </c>
      <c r="O220" s="86"/>
      <c r="P220" s="215">
        <f>O220*H220</f>
        <v>0</v>
      </c>
      <c r="Q220" s="215">
        <v>0.028000000000000001</v>
      </c>
      <c r="R220" s="215">
        <f>Q220*H220</f>
        <v>0.80752000000000002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175</v>
      </c>
      <c r="AT220" s="217" t="s">
        <v>183</v>
      </c>
      <c r="AU220" s="217" t="s">
        <v>82</v>
      </c>
      <c r="AY220" s="19" t="s">
        <v>119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126</v>
      </c>
      <c r="BM220" s="217" t="s">
        <v>315</v>
      </c>
    </row>
    <row r="221" s="2" customFormat="1">
      <c r="A221" s="40"/>
      <c r="B221" s="41"/>
      <c r="C221" s="42"/>
      <c r="D221" s="219" t="s">
        <v>128</v>
      </c>
      <c r="E221" s="42"/>
      <c r="F221" s="220" t="s">
        <v>314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128</v>
      </c>
      <c r="AU221" s="19" t="s">
        <v>82</v>
      </c>
    </row>
    <row r="222" s="13" customFormat="1">
      <c r="A222" s="13"/>
      <c r="B222" s="226"/>
      <c r="C222" s="227"/>
      <c r="D222" s="219" t="s">
        <v>132</v>
      </c>
      <c r="E222" s="227"/>
      <c r="F222" s="229" t="s">
        <v>316</v>
      </c>
      <c r="G222" s="227"/>
      <c r="H222" s="230">
        <v>28.84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132</v>
      </c>
      <c r="AU222" s="236" t="s">
        <v>82</v>
      </c>
      <c r="AV222" s="13" t="s">
        <v>82</v>
      </c>
      <c r="AW222" s="13" t="s">
        <v>4</v>
      </c>
      <c r="AX222" s="13" t="s">
        <v>80</v>
      </c>
      <c r="AY222" s="236" t="s">
        <v>119</v>
      </c>
    </row>
    <row r="223" s="12" customFormat="1" ht="22.8" customHeight="1">
      <c r="A223" s="12"/>
      <c r="B223" s="190"/>
      <c r="C223" s="191"/>
      <c r="D223" s="192" t="s">
        <v>71</v>
      </c>
      <c r="E223" s="204" t="s">
        <v>317</v>
      </c>
      <c r="F223" s="204" t="s">
        <v>318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SUM(P224:P226)</f>
        <v>0</v>
      </c>
      <c r="Q223" s="198"/>
      <c r="R223" s="199">
        <f>SUM(R224:R226)</f>
        <v>0</v>
      </c>
      <c r="S223" s="198"/>
      <c r="T223" s="200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80</v>
      </c>
      <c r="AT223" s="202" t="s">
        <v>71</v>
      </c>
      <c r="AU223" s="202" t="s">
        <v>80</v>
      </c>
      <c r="AY223" s="201" t="s">
        <v>119</v>
      </c>
      <c r="BK223" s="203">
        <f>SUM(BK224:BK226)</f>
        <v>0</v>
      </c>
    </row>
    <row r="224" s="2" customFormat="1" ht="16.5" customHeight="1">
      <c r="A224" s="40"/>
      <c r="B224" s="41"/>
      <c r="C224" s="206" t="s">
        <v>319</v>
      </c>
      <c r="D224" s="206" t="s">
        <v>121</v>
      </c>
      <c r="E224" s="207" t="s">
        <v>320</v>
      </c>
      <c r="F224" s="208" t="s">
        <v>321</v>
      </c>
      <c r="G224" s="209" t="s">
        <v>170</v>
      </c>
      <c r="H224" s="210">
        <v>51.927999999999997</v>
      </c>
      <c r="I224" s="211"/>
      <c r="J224" s="212">
        <f>ROUND(I224*H224,2)</f>
        <v>0</v>
      </c>
      <c r="K224" s="208" t="s">
        <v>125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126</v>
      </c>
      <c r="AT224" s="217" t="s">
        <v>121</v>
      </c>
      <c r="AU224" s="217" t="s">
        <v>82</v>
      </c>
      <c r="AY224" s="19" t="s">
        <v>119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126</v>
      </c>
      <c r="BM224" s="217" t="s">
        <v>322</v>
      </c>
    </row>
    <row r="225" s="2" customFormat="1">
      <c r="A225" s="40"/>
      <c r="B225" s="41"/>
      <c r="C225" s="42"/>
      <c r="D225" s="219" t="s">
        <v>128</v>
      </c>
      <c r="E225" s="42"/>
      <c r="F225" s="220" t="s">
        <v>323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128</v>
      </c>
      <c r="AU225" s="19" t="s">
        <v>82</v>
      </c>
    </row>
    <row r="226" s="2" customFormat="1">
      <c r="A226" s="40"/>
      <c r="B226" s="41"/>
      <c r="C226" s="42"/>
      <c r="D226" s="224" t="s">
        <v>130</v>
      </c>
      <c r="E226" s="42"/>
      <c r="F226" s="225" t="s">
        <v>324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82</v>
      </c>
    </row>
    <row r="227" s="12" customFormat="1" ht="25.92" customHeight="1">
      <c r="A227" s="12"/>
      <c r="B227" s="190"/>
      <c r="C227" s="191"/>
      <c r="D227" s="192" t="s">
        <v>71</v>
      </c>
      <c r="E227" s="193" t="s">
        <v>325</v>
      </c>
      <c r="F227" s="193" t="s">
        <v>326</v>
      </c>
      <c r="G227" s="191"/>
      <c r="H227" s="191"/>
      <c r="I227" s="194"/>
      <c r="J227" s="195">
        <f>BK227</f>
        <v>0</v>
      </c>
      <c r="K227" s="191"/>
      <c r="L227" s="196"/>
      <c r="M227" s="197"/>
      <c r="N227" s="198"/>
      <c r="O227" s="198"/>
      <c r="P227" s="199">
        <f>P228+P248+P367+P383</f>
        <v>0</v>
      </c>
      <c r="Q227" s="198"/>
      <c r="R227" s="199">
        <f>R228+R248+R367+R383</f>
        <v>10.862182260000001</v>
      </c>
      <c r="S227" s="198"/>
      <c r="T227" s="200">
        <f>T228+T248+T367+T383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82</v>
      </c>
      <c r="AT227" s="202" t="s">
        <v>71</v>
      </c>
      <c r="AU227" s="202" t="s">
        <v>72</v>
      </c>
      <c r="AY227" s="201" t="s">
        <v>119</v>
      </c>
      <c r="BK227" s="203">
        <f>BK228+BK248+BK367+BK383</f>
        <v>0</v>
      </c>
    </row>
    <row r="228" s="12" customFormat="1" ht="22.8" customHeight="1">
      <c r="A228" s="12"/>
      <c r="B228" s="190"/>
      <c r="C228" s="191"/>
      <c r="D228" s="192" t="s">
        <v>71</v>
      </c>
      <c r="E228" s="204" t="s">
        <v>327</v>
      </c>
      <c r="F228" s="204" t="s">
        <v>328</v>
      </c>
      <c r="G228" s="191"/>
      <c r="H228" s="191"/>
      <c r="I228" s="194"/>
      <c r="J228" s="205">
        <f>BK228</f>
        <v>0</v>
      </c>
      <c r="K228" s="191"/>
      <c r="L228" s="196"/>
      <c r="M228" s="197"/>
      <c r="N228" s="198"/>
      <c r="O228" s="198"/>
      <c r="P228" s="199">
        <f>SUM(P229:P247)</f>
        <v>0</v>
      </c>
      <c r="Q228" s="198"/>
      <c r="R228" s="199">
        <f>SUM(R229:R247)</f>
        <v>0.20856849999999999</v>
      </c>
      <c r="S228" s="198"/>
      <c r="T228" s="200">
        <f>SUM(T229:T247)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82</v>
      </c>
      <c r="AT228" s="202" t="s">
        <v>71</v>
      </c>
      <c r="AU228" s="202" t="s">
        <v>80</v>
      </c>
      <c r="AY228" s="201" t="s">
        <v>119</v>
      </c>
      <c r="BK228" s="203">
        <f>SUM(BK229:BK247)</f>
        <v>0</v>
      </c>
    </row>
    <row r="229" s="2" customFormat="1" ht="16.5" customHeight="1">
      <c r="A229" s="40"/>
      <c r="B229" s="41"/>
      <c r="C229" s="206" t="s">
        <v>329</v>
      </c>
      <c r="D229" s="206" t="s">
        <v>121</v>
      </c>
      <c r="E229" s="207" t="s">
        <v>330</v>
      </c>
      <c r="F229" s="208" t="s">
        <v>331</v>
      </c>
      <c r="G229" s="209" t="s">
        <v>178</v>
      </c>
      <c r="H229" s="210">
        <v>35</v>
      </c>
      <c r="I229" s="211"/>
      <c r="J229" s="212">
        <f>ROUND(I229*H229,2)</f>
        <v>0</v>
      </c>
      <c r="K229" s="208" t="s">
        <v>125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232</v>
      </c>
      <c r="AT229" s="217" t="s">
        <v>121</v>
      </c>
      <c r="AU229" s="217" t="s">
        <v>82</v>
      </c>
      <c r="AY229" s="19" t="s">
        <v>119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232</v>
      </c>
      <c r="BM229" s="217" t="s">
        <v>332</v>
      </c>
    </row>
    <row r="230" s="2" customFormat="1">
      <c r="A230" s="40"/>
      <c r="B230" s="41"/>
      <c r="C230" s="42"/>
      <c r="D230" s="219" t="s">
        <v>128</v>
      </c>
      <c r="E230" s="42"/>
      <c r="F230" s="220" t="s">
        <v>333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128</v>
      </c>
      <c r="AU230" s="19" t="s">
        <v>82</v>
      </c>
    </row>
    <row r="231" s="2" customFormat="1">
      <c r="A231" s="40"/>
      <c r="B231" s="41"/>
      <c r="C231" s="42"/>
      <c r="D231" s="224" t="s">
        <v>130</v>
      </c>
      <c r="E231" s="42"/>
      <c r="F231" s="225" t="s">
        <v>334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130</v>
      </c>
      <c r="AU231" s="19" t="s">
        <v>82</v>
      </c>
    </row>
    <row r="232" s="13" customFormat="1">
      <c r="A232" s="13"/>
      <c r="B232" s="226"/>
      <c r="C232" s="227"/>
      <c r="D232" s="219" t="s">
        <v>132</v>
      </c>
      <c r="E232" s="228" t="s">
        <v>19</v>
      </c>
      <c r="F232" s="229" t="s">
        <v>225</v>
      </c>
      <c r="G232" s="227"/>
      <c r="H232" s="230">
        <v>35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132</v>
      </c>
      <c r="AU232" s="236" t="s">
        <v>82</v>
      </c>
      <c r="AV232" s="13" t="s">
        <v>82</v>
      </c>
      <c r="AW232" s="13" t="s">
        <v>33</v>
      </c>
      <c r="AX232" s="13" t="s">
        <v>72</v>
      </c>
      <c r="AY232" s="236" t="s">
        <v>119</v>
      </c>
    </row>
    <row r="233" s="14" customFormat="1">
      <c r="A233" s="14"/>
      <c r="B233" s="237"/>
      <c r="C233" s="238"/>
      <c r="D233" s="219" t="s">
        <v>132</v>
      </c>
      <c r="E233" s="239" t="s">
        <v>19</v>
      </c>
      <c r="F233" s="240" t="s">
        <v>134</v>
      </c>
      <c r="G233" s="238"/>
      <c r="H233" s="241">
        <v>35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132</v>
      </c>
      <c r="AU233" s="247" t="s">
        <v>82</v>
      </c>
      <c r="AV233" s="14" t="s">
        <v>126</v>
      </c>
      <c r="AW233" s="14" t="s">
        <v>33</v>
      </c>
      <c r="AX233" s="14" t="s">
        <v>80</v>
      </c>
      <c r="AY233" s="247" t="s">
        <v>119</v>
      </c>
    </row>
    <row r="234" s="2" customFormat="1" ht="16.5" customHeight="1">
      <c r="A234" s="40"/>
      <c r="B234" s="41"/>
      <c r="C234" s="248" t="s">
        <v>335</v>
      </c>
      <c r="D234" s="248" t="s">
        <v>183</v>
      </c>
      <c r="E234" s="249" t="s">
        <v>336</v>
      </c>
      <c r="F234" s="250" t="s">
        <v>337</v>
      </c>
      <c r="G234" s="251" t="s">
        <v>170</v>
      </c>
      <c r="H234" s="252">
        <v>0.010999999999999999</v>
      </c>
      <c r="I234" s="253"/>
      <c r="J234" s="254">
        <f>ROUND(I234*H234,2)</f>
        <v>0</v>
      </c>
      <c r="K234" s="250" t="s">
        <v>125</v>
      </c>
      <c r="L234" s="255"/>
      <c r="M234" s="256" t="s">
        <v>19</v>
      </c>
      <c r="N234" s="257" t="s">
        <v>43</v>
      </c>
      <c r="O234" s="86"/>
      <c r="P234" s="215">
        <f>O234*H234</f>
        <v>0</v>
      </c>
      <c r="Q234" s="215">
        <v>1</v>
      </c>
      <c r="R234" s="215">
        <f>Q234*H234</f>
        <v>0.010999999999999999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338</v>
      </c>
      <c r="AT234" s="217" t="s">
        <v>183</v>
      </c>
      <c r="AU234" s="217" t="s">
        <v>82</v>
      </c>
      <c r="AY234" s="19" t="s">
        <v>119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232</v>
      </c>
      <c r="BM234" s="217" t="s">
        <v>339</v>
      </c>
    </row>
    <row r="235" s="2" customFormat="1">
      <c r="A235" s="40"/>
      <c r="B235" s="41"/>
      <c r="C235" s="42"/>
      <c r="D235" s="219" t="s">
        <v>128</v>
      </c>
      <c r="E235" s="42"/>
      <c r="F235" s="220" t="s">
        <v>337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128</v>
      </c>
      <c r="AU235" s="19" t="s">
        <v>82</v>
      </c>
    </row>
    <row r="236" s="13" customFormat="1">
      <c r="A236" s="13"/>
      <c r="B236" s="226"/>
      <c r="C236" s="227"/>
      <c r="D236" s="219" t="s">
        <v>132</v>
      </c>
      <c r="E236" s="227"/>
      <c r="F236" s="229" t="s">
        <v>340</v>
      </c>
      <c r="G236" s="227"/>
      <c r="H236" s="230">
        <v>0.010999999999999999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132</v>
      </c>
      <c r="AU236" s="236" t="s">
        <v>82</v>
      </c>
      <c r="AV236" s="13" t="s">
        <v>82</v>
      </c>
      <c r="AW236" s="13" t="s">
        <v>4</v>
      </c>
      <c r="AX236" s="13" t="s">
        <v>80</v>
      </c>
      <c r="AY236" s="236" t="s">
        <v>119</v>
      </c>
    </row>
    <row r="237" s="2" customFormat="1" ht="16.5" customHeight="1">
      <c r="A237" s="40"/>
      <c r="B237" s="41"/>
      <c r="C237" s="206" t="s">
        <v>341</v>
      </c>
      <c r="D237" s="206" t="s">
        <v>121</v>
      </c>
      <c r="E237" s="207" t="s">
        <v>342</v>
      </c>
      <c r="F237" s="208" t="s">
        <v>343</v>
      </c>
      <c r="G237" s="209" t="s">
        <v>178</v>
      </c>
      <c r="H237" s="210">
        <v>35</v>
      </c>
      <c r="I237" s="211"/>
      <c r="J237" s="212">
        <f>ROUND(I237*H237,2)</f>
        <v>0</v>
      </c>
      <c r="K237" s="208" t="s">
        <v>125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0.00040000000000000002</v>
      </c>
      <c r="R237" s="215">
        <f>Q237*H237</f>
        <v>0.014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232</v>
      </c>
      <c r="AT237" s="217" t="s">
        <v>121</v>
      </c>
      <c r="AU237" s="217" t="s">
        <v>82</v>
      </c>
      <c r="AY237" s="19" t="s">
        <v>119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232</v>
      </c>
      <c r="BM237" s="217" t="s">
        <v>344</v>
      </c>
    </row>
    <row r="238" s="2" customFormat="1">
      <c r="A238" s="40"/>
      <c r="B238" s="41"/>
      <c r="C238" s="42"/>
      <c r="D238" s="219" t="s">
        <v>128</v>
      </c>
      <c r="E238" s="42"/>
      <c r="F238" s="220" t="s">
        <v>345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128</v>
      </c>
      <c r="AU238" s="19" t="s">
        <v>82</v>
      </c>
    </row>
    <row r="239" s="2" customFormat="1">
      <c r="A239" s="40"/>
      <c r="B239" s="41"/>
      <c r="C239" s="42"/>
      <c r="D239" s="224" t="s">
        <v>130</v>
      </c>
      <c r="E239" s="42"/>
      <c r="F239" s="225" t="s">
        <v>346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130</v>
      </c>
      <c r="AU239" s="19" t="s">
        <v>82</v>
      </c>
    </row>
    <row r="240" s="13" customFormat="1">
      <c r="A240" s="13"/>
      <c r="B240" s="226"/>
      <c r="C240" s="227"/>
      <c r="D240" s="219" t="s">
        <v>132</v>
      </c>
      <c r="E240" s="228" t="s">
        <v>19</v>
      </c>
      <c r="F240" s="229" t="s">
        <v>225</v>
      </c>
      <c r="G240" s="227"/>
      <c r="H240" s="230">
        <v>35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132</v>
      </c>
      <c r="AU240" s="236" t="s">
        <v>82</v>
      </c>
      <c r="AV240" s="13" t="s">
        <v>82</v>
      </c>
      <c r="AW240" s="13" t="s">
        <v>33</v>
      </c>
      <c r="AX240" s="13" t="s">
        <v>72</v>
      </c>
      <c r="AY240" s="236" t="s">
        <v>119</v>
      </c>
    </row>
    <row r="241" s="14" customFormat="1">
      <c r="A241" s="14"/>
      <c r="B241" s="237"/>
      <c r="C241" s="238"/>
      <c r="D241" s="219" t="s">
        <v>132</v>
      </c>
      <c r="E241" s="239" t="s">
        <v>19</v>
      </c>
      <c r="F241" s="240" t="s">
        <v>134</v>
      </c>
      <c r="G241" s="238"/>
      <c r="H241" s="241">
        <v>35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132</v>
      </c>
      <c r="AU241" s="247" t="s">
        <v>82</v>
      </c>
      <c r="AV241" s="14" t="s">
        <v>126</v>
      </c>
      <c r="AW241" s="14" t="s">
        <v>33</v>
      </c>
      <c r="AX241" s="14" t="s">
        <v>80</v>
      </c>
      <c r="AY241" s="247" t="s">
        <v>119</v>
      </c>
    </row>
    <row r="242" s="2" customFormat="1" ht="24.15" customHeight="1">
      <c r="A242" s="40"/>
      <c r="B242" s="41"/>
      <c r="C242" s="248" t="s">
        <v>338</v>
      </c>
      <c r="D242" s="248" t="s">
        <v>183</v>
      </c>
      <c r="E242" s="249" t="s">
        <v>347</v>
      </c>
      <c r="F242" s="250" t="s">
        <v>348</v>
      </c>
      <c r="G242" s="251" t="s">
        <v>178</v>
      </c>
      <c r="H242" s="252">
        <v>40.792999999999999</v>
      </c>
      <c r="I242" s="253"/>
      <c r="J242" s="254">
        <f>ROUND(I242*H242,2)</f>
        <v>0</v>
      </c>
      <c r="K242" s="250" t="s">
        <v>125</v>
      </c>
      <c r="L242" s="255"/>
      <c r="M242" s="256" t="s">
        <v>19</v>
      </c>
      <c r="N242" s="257" t="s">
        <v>43</v>
      </c>
      <c r="O242" s="86"/>
      <c r="P242" s="215">
        <f>O242*H242</f>
        <v>0</v>
      </c>
      <c r="Q242" s="215">
        <v>0.0044999999999999997</v>
      </c>
      <c r="R242" s="215">
        <f>Q242*H242</f>
        <v>0.1835685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338</v>
      </c>
      <c r="AT242" s="217" t="s">
        <v>183</v>
      </c>
      <c r="AU242" s="217" t="s">
        <v>82</v>
      </c>
      <c r="AY242" s="19" t="s">
        <v>119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232</v>
      </c>
      <c r="BM242" s="217" t="s">
        <v>349</v>
      </c>
    </row>
    <row r="243" s="2" customFormat="1">
      <c r="A243" s="40"/>
      <c r="B243" s="41"/>
      <c r="C243" s="42"/>
      <c r="D243" s="219" t="s">
        <v>128</v>
      </c>
      <c r="E243" s="42"/>
      <c r="F243" s="220" t="s">
        <v>348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128</v>
      </c>
      <c r="AU243" s="19" t="s">
        <v>82</v>
      </c>
    </row>
    <row r="244" s="13" customFormat="1">
      <c r="A244" s="13"/>
      <c r="B244" s="226"/>
      <c r="C244" s="227"/>
      <c r="D244" s="219" t="s">
        <v>132</v>
      </c>
      <c r="E244" s="227"/>
      <c r="F244" s="229" t="s">
        <v>350</v>
      </c>
      <c r="G244" s="227"/>
      <c r="H244" s="230">
        <v>40.792999999999999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132</v>
      </c>
      <c r="AU244" s="236" t="s">
        <v>82</v>
      </c>
      <c r="AV244" s="13" t="s">
        <v>82</v>
      </c>
      <c r="AW244" s="13" t="s">
        <v>4</v>
      </c>
      <c r="AX244" s="13" t="s">
        <v>80</v>
      </c>
      <c r="AY244" s="236" t="s">
        <v>119</v>
      </c>
    </row>
    <row r="245" s="2" customFormat="1" ht="16.5" customHeight="1">
      <c r="A245" s="40"/>
      <c r="B245" s="41"/>
      <c r="C245" s="206" t="s">
        <v>351</v>
      </c>
      <c r="D245" s="206" t="s">
        <v>121</v>
      </c>
      <c r="E245" s="207" t="s">
        <v>352</v>
      </c>
      <c r="F245" s="208" t="s">
        <v>353</v>
      </c>
      <c r="G245" s="209" t="s">
        <v>170</v>
      </c>
      <c r="H245" s="210">
        <v>0.20899999999999999</v>
      </c>
      <c r="I245" s="211"/>
      <c r="J245" s="212">
        <f>ROUND(I245*H245,2)</f>
        <v>0</v>
      </c>
      <c r="K245" s="208" t="s">
        <v>125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232</v>
      </c>
      <c r="AT245" s="217" t="s">
        <v>121</v>
      </c>
      <c r="AU245" s="217" t="s">
        <v>82</v>
      </c>
      <c r="AY245" s="19" t="s">
        <v>119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232</v>
      </c>
      <c r="BM245" s="217" t="s">
        <v>354</v>
      </c>
    </row>
    <row r="246" s="2" customFormat="1">
      <c r="A246" s="40"/>
      <c r="B246" s="41"/>
      <c r="C246" s="42"/>
      <c r="D246" s="219" t="s">
        <v>128</v>
      </c>
      <c r="E246" s="42"/>
      <c r="F246" s="220" t="s">
        <v>355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128</v>
      </c>
      <c r="AU246" s="19" t="s">
        <v>82</v>
      </c>
    </row>
    <row r="247" s="2" customFormat="1">
      <c r="A247" s="40"/>
      <c r="B247" s="41"/>
      <c r="C247" s="42"/>
      <c r="D247" s="224" t="s">
        <v>130</v>
      </c>
      <c r="E247" s="42"/>
      <c r="F247" s="225" t="s">
        <v>356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130</v>
      </c>
      <c r="AU247" s="19" t="s">
        <v>82</v>
      </c>
    </row>
    <row r="248" s="12" customFormat="1" ht="22.8" customHeight="1">
      <c r="A248" s="12"/>
      <c r="B248" s="190"/>
      <c r="C248" s="191"/>
      <c r="D248" s="192" t="s">
        <v>71</v>
      </c>
      <c r="E248" s="204" t="s">
        <v>357</v>
      </c>
      <c r="F248" s="204" t="s">
        <v>358</v>
      </c>
      <c r="G248" s="191"/>
      <c r="H248" s="191"/>
      <c r="I248" s="194"/>
      <c r="J248" s="205">
        <f>BK248</f>
        <v>0</v>
      </c>
      <c r="K248" s="191"/>
      <c r="L248" s="196"/>
      <c r="M248" s="197"/>
      <c r="N248" s="198"/>
      <c r="O248" s="198"/>
      <c r="P248" s="199">
        <f>SUM(P249:P366)</f>
        <v>0</v>
      </c>
      <c r="Q248" s="198"/>
      <c r="R248" s="199">
        <f>SUM(R249:R366)</f>
        <v>9.9220089599999994</v>
      </c>
      <c r="S248" s="198"/>
      <c r="T248" s="200">
        <f>SUM(T249:T366)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1" t="s">
        <v>82</v>
      </c>
      <c r="AT248" s="202" t="s">
        <v>71</v>
      </c>
      <c r="AU248" s="202" t="s">
        <v>80</v>
      </c>
      <c r="AY248" s="201" t="s">
        <v>119</v>
      </c>
      <c r="BK248" s="203">
        <f>SUM(BK249:BK366)</f>
        <v>0</v>
      </c>
    </row>
    <row r="249" s="2" customFormat="1" ht="24.15" customHeight="1">
      <c r="A249" s="40"/>
      <c r="B249" s="41"/>
      <c r="C249" s="206" t="s">
        <v>359</v>
      </c>
      <c r="D249" s="206" t="s">
        <v>121</v>
      </c>
      <c r="E249" s="207" t="s">
        <v>360</v>
      </c>
      <c r="F249" s="208" t="s">
        <v>361</v>
      </c>
      <c r="G249" s="209" t="s">
        <v>307</v>
      </c>
      <c r="H249" s="210">
        <v>16.600000000000001</v>
      </c>
      <c r="I249" s="211"/>
      <c r="J249" s="212">
        <f>ROUND(I249*H249,2)</f>
        <v>0</v>
      </c>
      <c r="K249" s="208" t="s">
        <v>362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232</v>
      </c>
      <c r="AT249" s="217" t="s">
        <v>121</v>
      </c>
      <c r="AU249" s="217" t="s">
        <v>82</v>
      </c>
      <c r="AY249" s="19" t="s">
        <v>119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232</v>
      </c>
      <c r="BM249" s="217" t="s">
        <v>363</v>
      </c>
    </row>
    <row r="250" s="2" customFormat="1">
      <c r="A250" s="40"/>
      <c r="B250" s="41"/>
      <c r="C250" s="42"/>
      <c r="D250" s="219" t="s">
        <v>128</v>
      </c>
      <c r="E250" s="42"/>
      <c r="F250" s="220" t="s">
        <v>364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128</v>
      </c>
      <c r="AU250" s="19" t="s">
        <v>82</v>
      </c>
    </row>
    <row r="251" s="15" customFormat="1">
      <c r="A251" s="15"/>
      <c r="B251" s="258"/>
      <c r="C251" s="259"/>
      <c r="D251" s="219" t="s">
        <v>132</v>
      </c>
      <c r="E251" s="260" t="s">
        <v>19</v>
      </c>
      <c r="F251" s="261" t="s">
        <v>365</v>
      </c>
      <c r="G251" s="259"/>
      <c r="H251" s="260" t="s">
        <v>19</v>
      </c>
      <c r="I251" s="262"/>
      <c r="J251" s="259"/>
      <c r="K251" s="259"/>
      <c r="L251" s="263"/>
      <c r="M251" s="264"/>
      <c r="N251" s="265"/>
      <c r="O251" s="265"/>
      <c r="P251" s="265"/>
      <c r="Q251" s="265"/>
      <c r="R251" s="265"/>
      <c r="S251" s="265"/>
      <c r="T251" s="26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7" t="s">
        <v>132</v>
      </c>
      <c r="AU251" s="267" t="s">
        <v>82</v>
      </c>
      <c r="AV251" s="15" t="s">
        <v>80</v>
      </c>
      <c r="AW251" s="15" t="s">
        <v>33</v>
      </c>
      <c r="AX251" s="15" t="s">
        <v>72</v>
      </c>
      <c r="AY251" s="267" t="s">
        <v>119</v>
      </c>
    </row>
    <row r="252" s="13" customFormat="1">
      <c r="A252" s="13"/>
      <c r="B252" s="226"/>
      <c r="C252" s="227"/>
      <c r="D252" s="219" t="s">
        <v>132</v>
      </c>
      <c r="E252" s="228" t="s">
        <v>19</v>
      </c>
      <c r="F252" s="229" t="s">
        <v>366</v>
      </c>
      <c r="G252" s="227"/>
      <c r="H252" s="230">
        <v>16.600000000000001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132</v>
      </c>
      <c r="AU252" s="236" t="s">
        <v>82</v>
      </c>
      <c r="AV252" s="13" t="s">
        <v>82</v>
      </c>
      <c r="AW252" s="13" t="s">
        <v>33</v>
      </c>
      <c r="AX252" s="13" t="s">
        <v>72</v>
      </c>
      <c r="AY252" s="236" t="s">
        <v>119</v>
      </c>
    </row>
    <row r="253" s="14" customFormat="1">
      <c r="A253" s="14"/>
      <c r="B253" s="237"/>
      <c r="C253" s="238"/>
      <c r="D253" s="219" t="s">
        <v>132</v>
      </c>
      <c r="E253" s="239" t="s">
        <v>19</v>
      </c>
      <c r="F253" s="240" t="s">
        <v>134</v>
      </c>
      <c r="G253" s="238"/>
      <c r="H253" s="241">
        <v>16.600000000000001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132</v>
      </c>
      <c r="AU253" s="247" t="s">
        <v>82</v>
      </c>
      <c r="AV253" s="14" t="s">
        <v>126</v>
      </c>
      <c r="AW253" s="14" t="s">
        <v>33</v>
      </c>
      <c r="AX253" s="14" t="s">
        <v>80</v>
      </c>
      <c r="AY253" s="247" t="s">
        <v>119</v>
      </c>
    </row>
    <row r="254" s="2" customFormat="1" ht="16.5" customHeight="1">
      <c r="A254" s="40"/>
      <c r="B254" s="41"/>
      <c r="C254" s="248" t="s">
        <v>367</v>
      </c>
      <c r="D254" s="248" t="s">
        <v>183</v>
      </c>
      <c r="E254" s="249" t="s">
        <v>368</v>
      </c>
      <c r="F254" s="250" t="s">
        <v>369</v>
      </c>
      <c r="G254" s="251" t="s">
        <v>124</v>
      </c>
      <c r="H254" s="252">
        <v>1.29</v>
      </c>
      <c r="I254" s="253"/>
      <c r="J254" s="254">
        <f>ROUND(I254*H254,2)</f>
        <v>0</v>
      </c>
      <c r="K254" s="250" t="s">
        <v>362</v>
      </c>
      <c r="L254" s="255"/>
      <c r="M254" s="256" t="s">
        <v>19</v>
      </c>
      <c r="N254" s="257" t="s">
        <v>43</v>
      </c>
      <c r="O254" s="86"/>
      <c r="P254" s="215">
        <f>O254*H254</f>
        <v>0</v>
      </c>
      <c r="Q254" s="215">
        <v>0.55000000000000004</v>
      </c>
      <c r="R254" s="215">
        <f>Q254*H254</f>
        <v>0.70950000000000013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338</v>
      </c>
      <c r="AT254" s="217" t="s">
        <v>183</v>
      </c>
      <c r="AU254" s="217" t="s">
        <v>82</v>
      </c>
      <c r="AY254" s="19" t="s">
        <v>119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232</v>
      </c>
      <c r="BM254" s="217" t="s">
        <v>370</v>
      </c>
    </row>
    <row r="255" s="2" customFormat="1">
      <c r="A255" s="40"/>
      <c r="B255" s="41"/>
      <c r="C255" s="42"/>
      <c r="D255" s="219" t="s">
        <v>128</v>
      </c>
      <c r="E255" s="42"/>
      <c r="F255" s="220" t="s">
        <v>369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128</v>
      </c>
      <c r="AU255" s="19" t="s">
        <v>82</v>
      </c>
    </row>
    <row r="256" s="15" customFormat="1">
      <c r="A256" s="15"/>
      <c r="B256" s="258"/>
      <c r="C256" s="259"/>
      <c r="D256" s="219" t="s">
        <v>132</v>
      </c>
      <c r="E256" s="260" t="s">
        <v>19</v>
      </c>
      <c r="F256" s="261" t="s">
        <v>371</v>
      </c>
      <c r="G256" s="259"/>
      <c r="H256" s="260" t="s">
        <v>19</v>
      </c>
      <c r="I256" s="262"/>
      <c r="J256" s="259"/>
      <c r="K256" s="259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132</v>
      </c>
      <c r="AU256" s="267" t="s">
        <v>82</v>
      </c>
      <c r="AV256" s="15" t="s">
        <v>80</v>
      </c>
      <c r="AW256" s="15" t="s">
        <v>33</v>
      </c>
      <c r="AX256" s="15" t="s">
        <v>72</v>
      </c>
      <c r="AY256" s="267" t="s">
        <v>119</v>
      </c>
    </row>
    <row r="257" s="13" customFormat="1">
      <c r="A257" s="13"/>
      <c r="B257" s="226"/>
      <c r="C257" s="227"/>
      <c r="D257" s="219" t="s">
        <v>132</v>
      </c>
      <c r="E257" s="228" t="s">
        <v>19</v>
      </c>
      <c r="F257" s="229" t="s">
        <v>372</v>
      </c>
      <c r="G257" s="227"/>
      <c r="H257" s="230">
        <v>1.173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132</v>
      </c>
      <c r="AU257" s="236" t="s">
        <v>82</v>
      </c>
      <c r="AV257" s="13" t="s">
        <v>82</v>
      </c>
      <c r="AW257" s="13" t="s">
        <v>33</v>
      </c>
      <c r="AX257" s="13" t="s">
        <v>72</v>
      </c>
      <c r="AY257" s="236" t="s">
        <v>119</v>
      </c>
    </row>
    <row r="258" s="14" customFormat="1">
      <c r="A258" s="14"/>
      <c r="B258" s="237"/>
      <c r="C258" s="238"/>
      <c r="D258" s="219" t="s">
        <v>132</v>
      </c>
      <c r="E258" s="239" t="s">
        <v>19</v>
      </c>
      <c r="F258" s="240" t="s">
        <v>134</v>
      </c>
      <c r="G258" s="238"/>
      <c r="H258" s="241">
        <v>1.173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132</v>
      </c>
      <c r="AU258" s="247" t="s">
        <v>82</v>
      </c>
      <c r="AV258" s="14" t="s">
        <v>126</v>
      </c>
      <c r="AW258" s="14" t="s">
        <v>33</v>
      </c>
      <c r="AX258" s="14" t="s">
        <v>80</v>
      </c>
      <c r="AY258" s="247" t="s">
        <v>119</v>
      </c>
    </row>
    <row r="259" s="13" customFormat="1">
      <c r="A259" s="13"/>
      <c r="B259" s="226"/>
      <c r="C259" s="227"/>
      <c r="D259" s="219" t="s">
        <v>132</v>
      </c>
      <c r="E259" s="227"/>
      <c r="F259" s="229" t="s">
        <v>373</v>
      </c>
      <c r="G259" s="227"/>
      <c r="H259" s="230">
        <v>1.29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132</v>
      </c>
      <c r="AU259" s="236" t="s">
        <v>82</v>
      </c>
      <c r="AV259" s="13" t="s">
        <v>82</v>
      </c>
      <c r="AW259" s="13" t="s">
        <v>4</v>
      </c>
      <c r="AX259" s="13" t="s">
        <v>80</v>
      </c>
      <c r="AY259" s="236" t="s">
        <v>119</v>
      </c>
    </row>
    <row r="260" s="2" customFormat="1" ht="24.15" customHeight="1">
      <c r="A260" s="40"/>
      <c r="B260" s="41"/>
      <c r="C260" s="206" t="s">
        <v>374</v>
      </c>
      <c r="D260" s="206" t="s">
        <v>121</v>
      </c>
      <c r="E260" s="207" t="s">
        <v>375</v>
      </c>
      <c r="F260" s="208" t="s">
        <v>376</v>
      </c>
      <c r="G260" s="209" t="s">
        <v>307</v>
      </c>
      <c r="H260" s="210">
        <v>53.100000000000001</v>
      </c>
      <c r="I260" s="211"/>
      <c r="J260" s="212">
        <f>ROUND(I260*H260,2)</f>
        <v>0</v>
      </c>
      <c r="K260" s="208" t="s">
        <v>125</v>
      </c>
      <c r="L260" s="46"/>
      <c r="M260" s="213" t="s">
        <v>19</v>
      </c>
      <c r="N260" s="214" t="s">
        <v>43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126</v>
      </c>
      <c r="AT260" s="217" t="s">
        <v>121</v>
      </c>
      <c r="AU260" s="217" t="s">
        <v>82</v>
      </c>
      <c r="AY260" s="19" t="s">
        <v>119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126</v>
      </c>
      <c r="BM260" s="217" t="s">
        <v>377</v>
      </c>
    </row>
    <row r="261" s="2" customFormat="1">
      <c r="A261" s="40"/>
      <c r="B261" s="41"/>
      <c r="C261" s="42"/>
      <c r="D261" s="219" t="s">
        <v>128</v>
      </c>
      <c r="E261" s="42"/>
      <c r="F261" s="220" t="s">
        <v>378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128</v>
      </c>
      <c r="AU261" s="19" t="s">
        <v>82</v>
      </c>
    </row>
    <row r="262" s="2" customFormat="1">
      <c r="A262" s="40"/>
      <c r="B262" s="41"/>
      <c r="C262" s="42"/>
      <c r="D262" s="224" t="s">
        <v>130</v>
      </c>
      <c r="E262" s="42"/>
      <c r="F262" s="225" t="s">
        <v>379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</v>
      </c>
      <c r="AU262" s="19" t="s">
        <v>82</v>
      </c>
    </row>
    <row r="263" s="15" customFormat="1">
      <c r="A263" s="15"/>
      <c r="B263" s="258"/>
      <c r="C263" s="259"/>
      <c r="D263" s="219" t="s">
        <v>132</v>
      </c>
      <c r="E263" s="260" t="s">
        <v>19</v>
      </c>
      <c r="F263" s="261" t="s">
        <v>380</v>
      </c>
      <c r="G263" s="259"/>
      <c r="H263" s="260" t="s">
        <v>19</v>
      </c>
      <c r="I263" s="262"/>
      <c r="J263" s="259"/>
      <c r="K263" s="259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132</v>
      </c>
      <c r="AU263" s="267" t="s">
        <v>82</v>
      </c>
      <c r="AV263" s="15" t="s">
        <v>80</v>
      </c>
      <c r="AW263" s="15" t="s">
        <v>33</v>
      </c>
      <c r="AX263" s="15" t="s">
        <v>72</v>
      </c>
      <c r="AY263" s="267" t="s">
        <v>119</v>
      </c>
    </row>
    <row r="264" s="13" customFormat="1">
      <c r="A264" s="13"/>
      <c r="B264" s="226"/>
      <c r="C264" s="227"/>
      <c r="D264" s="219" t="s">
        <v>132</v>
      </c>
      <c r="E264" s="228" t="s">
        <v>19</v>
      </c>
      <c r="F264" s="229" t="s">
        <v>381</v>
      </c>
      <c r="G264" s="227"/>
      <c r="H264" s="230">
        <v>53.100000000000001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132</v>
      </c>
      <c r="AU264" s="236" t="s">
        <v>82</v>
      </c>
      <c r="AV264" s="13" t="s">
        <v>82</v>
      </c>
      <c r="AW264" s="13" t="s">
        <v>33</v>
      </c>
      <c r="AX264" s="13" t="s">
        <v>72</v>
      </c>
      <c r="AY264" s="236" t="s">
        <v>119</v>
      </c>
    </row>
    <row r="265" s="14" customFormat="1">
      <c r="A265" s="14"/>
      <c r="B265" s="237"/>
      <c r="C265" s="238"/>
      <c r="D265" s="219" t="s">
        <v>132</v>
      </c>
      <c r="E265" s="239" t="s">
        <v>19</v>
      </c>
      <c r="F265" s="240" t="s">
        <v>134</v>
      </c>
      <c r="G265" s="238"/>
      <c r="H265" s="241">
        <v>53.100000000000001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132</v>
      </c>
      <c r="AU265" s="247" t="s">
        <v>82</v>
      </c>
      <c r="AV265" s="14" t="s">
        <v>126</v>
      </c>
      <c r="AW265" s="14" t="s">
        <v>33</v>
      </c>
      <c r="AX265" s="14" t="s">
        <v>80</v>
      </c>
      <c r="AY265" s="247" t="s">
        <v>119</v>
      </c>
    </row>
    <row r="266" s="2" customFormat="1" ht="16.5" customHeight="1">
      <c r="A266" s="40"/>
      <c r="B266" s="41"/>
      <c r="C266" s="248" t="s">
        <v>382</v>
      </c>
      <c r="D266" s="248" t="s">
        <v>183</v>
      </c>
      <c r="E266" s="249" t="s">
        <v>383</v>
      </c>
      <c r="F266" s="250" t="s">
        <v>384</v>
      </c>
      <c r="G266" s="251" t="s">
        <v>124</v>
      </c>
      <c r="H266" s="252">
        <v>1.1220000000000001</v>
      </c>
      <c r="I266" s="253"/>
      <c r="J266" s="254">
        <f>ROUND(I266*H266,2)</f>
        <v>0</v>
      </c>
      <c r="K266" s="250" t="s">
        <v>125</v>
      </c>
      <c r="L266" s="255"/>
      <c r="M266" s="256" t="s">
        <v>19</v>
      </c>
      <c r="N266" s="257" t="s">
        <v>43</v>
      </c>
      <c r="O266" s="86"/>
      <c r="P266" s="215">
        <f>O266*H266</f>
        <v>0</v>
      </c>
      <c r="Q266" s="215">
        <v>0.55000000000000004</v>
      </c>
      <c r="R266" s="215">
        <f>Q266*H266</f>
        <v>0.61710000000000009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175</v>
      </c>
      <c r="AT266" s="217" t="s">
        <v>183</v>
      </c>
      <c r="AU266" s="217" t="s">
        <v>82</v>
      </c>
      <c r="AY266" s="19" t="s">
        <v>119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126</v>
      </c>
      <c r="BM266" s="217" t="s">
        <v>385</v>
      </c>
    </row>
    <row r="267" s="2" customFormat="1">
      <c r="A267" s="40"/>
      <c r="B267" s="41"/>
      <c r="C267" s="42"/>
      <c r="D267" s="219" t="s">
        <v>128</v>
      </c>
      <c r="E267" s="42"/>
      <c r="F267" s="220" t="s">
        <v>384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128</v>
      </c>
      <c r="AU267" s="19" t="s">
        <v>82</v>
      </c>
    </row>
    <row r="268" s="15" customFormat="1">
      <c r="A268" s="15"/>
      <c r="B268" s="258"/>
      <c r="C268" s="259"/>
      <c r="D268" s="219" t="s">
        <v>132</v>
      </c>
      <c r="E268" s="260" t="s">
        <v>19</v>
      </c>
      <c r="F268" s="261" t="s">
        <v>386</v>
      </c>
      <c r="G268" s="259"/>
      <c r="H268" s="260" t="s">
        <v>19</v>
      </c>
      <c r="I268" s="262"/>
      <c r="J268" s="259"/>
      <c r="K268" s="259"/>
      <c r="L268" s="263"/>
      <c r="M268" s="264"/>
      <c r="N268" s="265"/>
      <c r="O268" s="265"/>
      <c r="P268" s="265"/>
      <c r="Q268" s="265"/>
      <c r="R268" s="265"/>
      <c r="S268" s="265"/>
      <c r="T268" s="26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7" t="s">
        <v>132</v>
      </c>
      <c r="AU268" s="267" t="s">
        <v>82</v>
      </c>
      <c r="AV268" s="15" t="s">
        <v>80</v>
      </c>
      <c r="AW268" s="15" t="s">
        <v>33</v>
      </c>
      <c r="AX268" s="15" t="s">
        <v>72</v>
      </c>
      <c r="AY268" s="267" t="s">
        <v>119</v>
      </c>
    </row>
    <row r="269" s="13" customFormat="1">
      <c r="A269" s="13"/>
      <c r="B269" s="226"/>
      <c r="C269" s="227"/>
      <c r="D269" s="219" t="s">
        <v>132</v>
      </c>
      <c r="E269" s="228" t="s">
        <v>19</v>
      </c>
      <c r="F269" s="229" t="s">
        <v>387</v>
      </c>
      <c r="G269" s="227"/>
      <c r="H269" s="230">
        <v>1.02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132</v>
      </c>
      <c r="AU269" s="236" t="s">
        <v>82</v>
      </c>
      <c r="AV269" s="13" t="s">
        <v>82</v>
      </c>
      <c r="AW269" s="13" t="s">
        <v>33</v>
      </c>
      <c r="AX269" s="13" t="s">
        <v>72</v>
      </c>
      <c r="AY269" s="236" t="s">
        <v>119</v>
      </c>
    </row>
    <row r="270" s="14" customFormat="1">
      <c r="A270" s="14"/>
      <c r="B270" s="237"/>
      <c r="C270" s="238"/>
      <c r="D270" s="219" t="s">
        <v>132</v>
      </c>
      <c r="E270" s="239" t="s">
        <v>19</v>
      </c>
      <c r="F270" s="240" t="s">
        <v>134</v>
      </c>
      <c r="G270" s="238"/>
      <c r="H270" s="241">
        <v>1.02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132</v>
      </c>
      <c r="AU270" s="247" t="s">
        <v>82</v>
      </c>
      <c r="AV270" s="14" t="s">
        <v>126</v>
      </c>
      <c r="AW270" s="14" t="s">
        <v>33</v>
      </c>
      <c r="AX270" s="14" t="s">
        <v>80</v>
      </c>
      <c r="AY270" s="247" t="s">
        <v>119</v>
      </c>
    </row>
    <row r="271" s="13" customFormat="1">
      <c r="A271" s="13"/>
      <c r="B271" s="226"/>
      <c r="C271" s="227"/>
      <c r="D271" s="219" t="s">
        <v>132</v>
      </c>
      <c r="E271" s="227"/>
      <c r="F271" s="229" t="s">
        <v>388</v>
      </c>
      <c r="G271" s="227"/>
      <c r="H271" s="230">
        <v>1.1220000000000001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132</v>
      </c>
      <c r="AU271" s="236" t="s">
        <v>82</v>
      </c>
      <c r="AV271" s="13" t="s">
        <v>82</v>
      </c>
      <c r="AW271" s="13" t="s">
        <v>4</v>
      </c>
      <c r="AX271" s="13" t="s">
        <v>80</v>
      </c>
      <c r="AY271" s="236" t="s">
        <v>119</v>
      </c>
    </row>
    <row r="272" s="2" customFormat="1" ht="16.5" customHeight="1">
      <c r="A272" s="40"/>
      <c r="B272" s="41"/>
      <c r="C272" s="206" t="s">
        <v>389</v>
      </c>
      <c r="D272" s="206" t="s">
        <v>121</v>
      </c>
      <c r="E272" s="207" t="s">
        <v>390</v>
      </c>
      <c r="F272" s="208" t="s">
        <v>391</v>
      </c>
      <c r="G272" s="209" t="s">
        <v>178</v>
      </c>
      <c r="H272" s="210">
        <v>48.200000000000003</v>
      </c>
      <c r="I272" s="211"/>
      <c r="J272" s="212">
        <f>ROUND(I272*H272,2)</f>
        <v>0</v>
      </c>
      <c r="K272" s="208" t="s">
        <v>125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232</v>
      </c>
      <c r="AT272" s="217" t="s">
        <v>121</v>
      </c>
      <c r="AU272" s="217" t="s">
        <v>82</v>
      </c>
      <c r="AY272" s="19" t="s">
        <v>119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232</v>
      </c>
      <c r="BM272" s="217" t="s">
        <v>392</v>
      </c>
    </row>
    <row r="273" s="2" customFormat="1">
      <c r="A273" s="40"/>
      <c r="B273" s="41"/>
      <c r="C273" s="42"/>
      <c r="D273" s="219" t="s">
        <v>128</v>
      </c>
      <c r="E273" s="42"/>
      <c r="F273" s="220" t="s">
        <v>393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128</v>
      </c>
      <c r="AU273" s="19" t="s">
        <v>82</v>
      </c>
    </row>
    <row r="274" s="2" customFormat="1">
      <c r="A274" s="40"/>
      <c r="B274" s="41"/>
      <c r="C274" s="42"/>
      <c r="D274" s="224" t="s">
        <v>130</v>
      </c>
      <c r="E274" s="42"/>
      <c r="F274" s="225" t="s">
        <v>394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130</v>
      </c>
      <c r="AU274" s="19" t="s">
        <v>82</v>
      </c>
    </row>
    <row r="275" s="13" customFormat="1">
      <c r="A275" s="13"/>
      <c r="B275" s="226"/>
      <c r="C275" s="227"/>
      <c r="D275" s="219" t="s">
        <v>132</v>
      </c>
      <c r="E275" s="228" t="s">
        <v>19</v>
      </c>
      <c r="F275" s="229" t="s">
        <v>395</v>
      </c>
      <c r="G275" s="227"/>
      <c r="H275" s="230">
        <v>48.200000000000003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132</v>
      </c>
      <c r="AU275" s="236" t="s">
        <v>82</v>
      </c>
      <c r="AV275" s="13" t="s">
        <v>82</v>
      </c>
      <c r="AW275" s="13" t="s">
        <v>33</v>
      </c>
      <c r="AX275" s="13" t="s">
        <v>72</v>
      </c>
      <c r="AY275" s="236" t="s">
        <v>119</v>
      </c>
    </row>
    <row r="276" s="14" customFormat="1">
      <c r="A276" s="14"/>
      <c r="B276" s="237"/>
      <c r="C276" s="238"/>
      <c r="D276" s="219" t="s">
        <v>132</v>
      </c>
      <c r="E276" s="239" t="s">
        <v>19</v>
      </c>
      <c r="F276" s="240" t="s">
        <v>134</v>
      </c>
      <c r="G276" s="238"/>
      <c r="H276" s="241">
        <v>48.200000000000003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132</v>
      </c>
      <c r="AU276" s="247" t="s">
        <v>82</v>
      </c>
      <c r="AV276" s="14" t="s">
        <v>126</v>
      </c>
      <c r="AW276" s="14" t="s">
        <v>33</v>
      </c>
      <c r="AX276" s="14" t="s">
        <v>80</v>
      </c>
      <c r="AY276" s="247" t="s">
        <v>119</v>
      </c>
    </row>
    <row r="277" s="2" customFormat="1" ht="16.5" customHeight="1">
      <c r="A277" s="40"/>
      <c r="B277" s="41"/>
      <c r="C277" s="248" t="s">
        <v>396</v>
      </c>
      <c r="D277" s="248" t="s">
        <v>183</v>
      </c>
      <c r="E277" s="249" t="s">
        <v>397</v>
      </c>
      <c r="F277" s="250" t="s">
        <v>398</v>
      </c>
      <c r="G277" s="251" t="s">
        <v>124</v>
      </c>
      <c r="H277" s="252">
        <v>1.3260000000000001</v>
      </c>
      <c r="I277" s="253"/>
      <c r="J277" s="254">
        <f>ROUND(I277*H277,2)</f>
        <v>0</v>
      </c>
      <c r="K277" s="250" t="s">
        <v>362</v>
      </c>
      <c r="L277" s="255"/>
      <c r="M277" s="256" t="s">
        <v>19</v>
      </c>
      <c r="N277" s="257" t="s">
        <v>43</v>
      </c>
      <c r="O277" s="86"/>
      <c r="P277" s="215">
        <f>O277*H277</f>
        <v>0</v>
      </c>
      <c r="Q277" s="215">
        <v>0.55000000000000004</v>
      </c>
      <c r="R277" s="215">
        <f>Q277*H277</f>
        <v>0.72930000000000006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338</v>
      </c>
      <c r="AT277" s="217" t="s">
        <v>183</v>
      </c>
      <c r="AU277" s="217" t="s">
        <v>82</v>
      </c>
      <c r="AY277" s="19" t="s">
        <v>119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232</v>
      </c>
      <c r="BM277" s="217" t="s">
        <v>399</v>
      </c>
    </row>
    <row r="278" s="2" customFormat="1">
      <c r="A278" s="40"/>
      <c r="B278" s="41"/>
      <c r="C278" s="42"/>
      <c r="D278" s="219" t="s">
        <v>128</v>
      </c>
      <c r="E278" s="42"/>
      <c r="F278" s="220" t="s">
        <v>400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128</v>
      </c>
      <c r="AU278" s="19" t="s">
        <v>82</v>
      </c>
    </row>
    <row r="279" s="13" customFormat="1">
      <c r="A279" s="13"/>
      <c r="B279" s="226"/>
      <c r="C279" s="227"/>
      <c r="D279" s="219" t="s">
        <v>132</v>
      </c>
      <c r="E279" s="228" t="s">
        <v>19</v>
      </c>
      <c r="F279" s="229" t="s">
        <v>401</v>
      </c>
      <c r="G279" s="227"/>
      <c r="H279" s="230">
        <v>1.2050000000000001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132</v>
      </c>
      <c r="AU279" s="236" t="s">
        <v>82</v>
      </c>
      <c r="AV279" s="13" t="s">
        <v>82</v>
      </c>
      <c r="AW279" s="13" t="s">
        <v>33</v>
      </c>
      <c r="AX279" s="13" t="s">
        <v>72</v>
      </c>
      <c r="AY279" s="236" t="s">
        <v>119</v>
      </c>
    </row>
    <row r="280" s="14" customFormat="1">
      <c r="A280" s="14"/>
      <c r="B280" s="237"/>
      <c r="C280" s="238"/>
      <c r="D280" s="219" t="s">
        <v>132</v>
      </c>
      <c r="E280" s="239" t="s">
        <v>19</v>
      </c>
      <c r="F280" s="240" t="s">
        <v>134</v>
      </c>
      <c r="G280" s="238"/>
      <c r="H280" s="241">
        <v>1.2050000000000001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132</v>
      </c>
      <c r="AU280" s="247" t="s">
        <v>82</v>
      </c>
      <c r="AV280" s="14" t="s">
        <v>126</v>
      </c>
      <c r="AW280" s="14" t="s">
        <v>33</v>
      </c>
      <c r="AX280" s="14" t="s">
        <v>80</v>
      </c>
      <c r="AY280" s="247" t="s">
        <v>119</v>
      </c>
    </row>
    <row r="281" s="13" customFormat="1">
      <c r="A281" s="13"/>
      <c r="B281" s="226"/>
      <c r="C281" s="227"/>
      <c r="D281" s="219" t="s">
        <v>132</v>
      </c>
      <c r="E281" s="227"/>
      <c r="F281" s="229" t="s">
        <v>402</v>
      </c>
      <c r="G281" s="227"/>
      <c r="H281" s="230">
        <v>1.3260000000000001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132</v>
      </c>
      <c r="AU281" s="236" t="s">
        <v>82</v>
      </c>
      <c r="AV281" s="13" t="s">
        <v>82</v>
      </c>
      <c r="AW281" s="13" t="s">
        <v>4</v>
      </c>
      <c r="AX281" s="13" t="s">
        <v>80</v>
      </c>
      <c r="AY281" s="236" t="s">
        <v>119</v>
      </c>
    </row>
    <row r="282" s="2" customFormat="1" ht="21.75" customHeight="1">
      <c r="A282" s="40"/>
      <c r="B282" s="41"/>
      <c r="C282" s="206" t="s">
        <v>403</v>
      </c>
      <c r="D282" s="206" t="s">
        <v>121</v>
      </c>
      <c r="E282" s="207" t="s">
        <v>404</v>
      </c>
      <c r="F282" s="208" t="s">
        <v>405</v>
      </c>
      <c r="G282" s="209" t="s">
        <v>178</v>
      </c>
      <c r="H282" s="210">
        <v>48.200000000000003</v>
      </c>
      <c r="I282" s="211"/>
      <c r="J282" s="212">
        <f>ROUND(I282*H282,2)</f>
        <v>0</v>
      </c>
      <c r="K282" s="208" t="s">
        <v>125</v>
      </c>
      <c r="L282" s="46"/>
      <c r="M282" s="213" t="s">
        <v>19</v>
      </c>
      <c r="N282" s="214" t="s">
        <v>43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232</v>
      </c>
      <c r="AT282" s="217" t="s">
        <v>121</v>
      </c>
      <c r="AU282" s="217" t="s">
        <v>82</v>
      </c>
      <c r="AY282" s="19" t="s">
        <v>119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232</v>
      </c>
      <c r="BM282" s="217" t="s">
        <v>406</v>
      </c>
    </row>
    <row r="283" s="2" customFormat="1">
      <c r="A283" s="40"/>
      <c r="B283" s="41"/>
      <c r="C283" s="42"/>
      <c r="D283" s="219" t="s">
        <v>128</v>
      </c>
      <c r="E283" s="42"/>
      <c r="F283" s="220" t="s">
        <v>407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128</v>
      </c>
      <c r="AU283" s="19" t="s">
        <v>82</v>
      </c>
    </row>
    <row r="284" s="2" customFormat="1">
      <c r="A284" s="40"/>
      <c r="B284" s="41"/>
      <c r="C284" s="42"/>
      <c r="D284" s="224" t="s">
        <v>130</v>
      </c>
      <c r="E284" s="42"/>
      <c r="F284" s="225" t="s">
        <v>408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130</v>
      </c>
      <c r="AU284" s="19" t="s">
        <v>82</v>
      </c>
    </row>
    <row r="285" s="13" customFormat="1">
      <c r="A285" s="13"/>
      <c r="B285" s="226"/>
      <c r="C285" s="227"/>
      <c r="D285" s="219" t="s">
        <v>132</v>
      </c>
      <c r="E285" s="228" t="s">
        <v>19</v>
      </c>
      <c r="F285" s="229" t="s">
        <v>395</v>
      </c>
      <c r="G285" s="227"/>
      <c r="H285" s="230">
        <v>48.200000000000003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132</v>
      </c>
      <c r="AU285" s="236" t="s">
        <v>82</v>
      </c>
      <c r="AV285" s="13" t="s">
        <v>82</v>
      </c>
      <c r="AW285" s="13" t="s">
        <v>33</v>
      </c>
      <c r="AX285" s="13" t="s">
        <v>72</v>
      </c>
      <c r="AY285" s="236" t="s">
        <v>119</v>
      </c>
    </row>
    <row r="286" s="14" customFormat="1">
      <c r="A286" s="14"/>
      <c r="B286" s="237"/>
      <c r="C286" s="238"/>
      <c r="D286" s="219" t="s">
        <v>132</v>
      </c>
      <c r="E286" s="239" t="s">
        <v>19</v>
      </c>
      <c r="F286" s="240" t="s">
        <v>134</v>
      </c>
      <c r="G286" s="238"/>
      <c r="H286" s="241">
        <v>48.200000000000003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132</v>
      </c>
      <c r="AU286" s="247" t="s">
        <v>82</v>
      </c>
      <c r="AV286" s="14" t="s">
        <v>126</v>
      </c>
      <c r="AW286" s="14" t="s">
        <v>33</v>
      </c>
      <c r="AX286" s="14" t="s">
        <v>80</v>
      </c>
      <c r="AY286" s="247" t="s">
        <v>119</v>
      </c>
    </row>
    <row r="287" s="2" customFormat="1" ht="16.5" customHeight="1">
      <c r="A287" s="40"/>
      <c r="B287" s="41"/>
      <c r="C287" s="248" t="s">
        <v>409</v>
      </c>
      <c r="D287" s="248" t="s">
        <v>183</v>
      </c>
      <c r="E287" s="249" t="s">
        <v>410</v>
      </c>
      <c r="F287" s="250" t="s">
        <v>411</v>
      </c>
      <c r="G287" s="251" t="s">
        <v>124</v>
      </c>
      <c r="H287" s="252">
        <v>0.41599999999999998</v>
      </c>
      <c r="I287" s="253"/>
      <c r="J287" s="254">
        <f>ROUND(I287*H287,2)</f>
        <v>0</v>
      </c>
      <c r="K287" s="250" t="s">
        <v>125</v>
      </c>
      <c r="L287" s="255"/>
      <c r="M287" s="256" t="s">
        <v>19</v>
      </c>
      <c r="N287" s="257" t="s">
        <v>43</v>
      </c>
      <c r="O287" s="86"/>
      <c r="P287" s="215">
        <f>O287*H287</f>
        <v>0</v>
      </c>
      <c r="Q287" s="215">
        <v>0.55000000000000004</v>
      </c>
      <c r="R287" s="215">
        <f>Q287*H287</f>
        <v>0.2288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338</v>
      </c>
      <c r="AT287" s="217" t="s">
        <v>183</v>
      </c>
      <c r="AU287" s="217" t="s">
        <v>82</v>
      </c>
      <c r="AY287" s="19" t="s">
        <v>119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232</v>
      </c>
      <c r="BM287" s="217" t="s">
        <v>412</v>
      </c>
    </row>
    <row r="288" s="2" customFormat="1">
      <c r="A288" s="40"/>
      <c r="B288" s="41"/>
      <c r="C288" s="42"/>
      <c r="D288" s="219" t="s">
        <v>128</v>
      </c>
      <c r="E288" s="42"/>
      <c r="F288" s="220" t="s">
        <v>411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128</v>
      </c>
      <c r="AU288" s="19" t="s">
        <v>82</v>
      </c>
    </row>
    <row r="289" s="15" customFormat="1">
      <c r="A289" s="15"/>
      <c r="B289" s="258"/>
      <c r="C289" s="259"/>
      <c r="D289" s="219" t="s">
        <v>132</v>
      </c>
      <c r="E289" s="260" t="s">
        <v>19</v>
      </c>
      <c r="F289" s="261" t="s">
        <v>413</v>
      </c>
      <c r="G289" s="259"/>
      <c r="H289" s="260" t="s">
        <v>19</v>
      </c>
      <c r="I289" s="262"/>
      <c r="J289" s="259"/>
      <c r="K289" s="259"/>
      <c r="L289" s="263"/>
      <c r="M289" s="264"/>
      <c r="N289" s="265"/>
      <c r="O289" s="265"/>
      <c r="P289" s="265"/>
      <c r="Q289" s="265"/>
      <c r="R289" s="265"/>
      <c r="S289" s="265"/>
      <c r="T289" s="26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7" t="s">
        <v>132</v>
      </c>
      <c r="AU289" s="267" t="s">
        <v>82</v>
      </c>
      <c r="AV289" s="15" t="s">
        <v>80</v>
      </c>
      <c r="AW289" s="15" t="s">
        <v>33</v>
      </c>
      <c r="AX289" s="15" t="s">
        <v>72</v>
      </c>
      <c r="AY289" s="267" t="s">
        <v>119</v>
      </c>
    </row>
    <row r="290" s="15" customFormat="1">
      <c r="A290" s="15"/>
      <c r="B290" s="258"/>
      <c r="C290" s="259"/>
      <c r="D290" s="219" t="s">
        <v>132</v>
      </c>
      <c r="E290" s="260" t="s">
        <v>19</v>
      </c>
      <c r="F290" s="261" t="s">
        <v>414</v>
      </c>
      <c r="G290" s="259"/>
      <c r="H290" s="260" t="s">
        <v>19</v>
      </c>
      <c r="I290" s="262"/>
      <c r="J290" s="259"/>
      <c r="K290" s="259"/>
      <c r="L290" s="263"/>
      <c r="M290" s="264"/>
      <c r="N290" s="265"/>
      <c r="O290" s="265"/>
      <c r="P290" s="265"/>
      <c r="Q290" s="265"/>
      <c r="R290" s="265"/>
      <c r="S290" s="265"/>
      <c r="T290" s="26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7" t="s">
        <v>132</v>
      </c>
      <c r="AU290" s="267" t="s">
        <v>82</v>
      </c>
      <c r="AV290" s="15" t="s">
        <v>80</v>
      </c>
      <c r="AW290" s="15" t="s">
        <v>33</v>
      </c>
      <c r="AX290" s="15" t="s">
        <v>72</v>
      </c>
      <c r="AY290" s="267" t="s">
        <v>119</v>
      </c>
    </row>
    <row r="291" s="13" customFormat="1">
      <c r="A291" s="13"/>
      <c r="B291" s="226"/>
      <c r="C291" s="227"/>
      <c r="D291" s="219" t="s">
        <v>132</v>
      </c>
      <c r="E291" s="228" t="s">
        <v>19</v>
      </c>
      <c r="F291" s="229" t="s">
        <v>415</v>
      </c>
      <c r="G291" s="227"/>
      <c r="H291" s="230">
        <v>0.36199999999999999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132</v>
      </c>
      <c r="AU291" s="236" t="s">
        <v>82</v>
      </c>
      <c r="AV291" s="13" t="s">
        <v>82</v>
      </c>
      <c r="AW291" s="13" t="s">
        <v>33</v>
      </c>
      <c r="AX291" s="13" t="s">
        <v>72</v>
      </c>
      <c r="AY291" s="236" t="s">
        <v>119</v>
      </c>
    </row>
    <row r="292" s="14" customFormat="1">
      <c r="A292" s="14"/>
      <c r="B292" s="237"/>
      <c r="C292" s="238"/>
      <c r="D292" s="219" t="s">
        <v>132</v>
      </c>
      <c r="E292" s="239" t="s">
        <v>19</v>
      </c>
      <c r="F292" s="240" t="s">
        <v>134</v>
      </c>
      <c r="G292" s="238"/>
      <c r="H292" s="241">
        <v>0.36199999999999999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132</v>
      </c>
      <c r="AU292" s="247" t="s">
        <v>82</v>
      </c>
      <c r="AV292" s="14" t="s">
        <v>126</v>
      </c>
      <c r="AW292" s="14" t="s">
        <v>33</v>
      </c>
      <c r="AX292" s="14" t="s">
        <v>80</v>
      </c>
      <c r="AY292" s="247" t="s">
        <v>119</v>
      </c>
    </row>
    <row r="293" s="13" customFormat="1">
      <c r="A293" s="13"/>
      <c r="B293" s="226"/>
      <c r="C293" s="227"/>
      <c r="D293" s="219" t="s">
        <v>132</v>
      </c>
      <c r="E293" s="227"/>
      <c r="F293" s="229" t="s">
        <v>416</v>
      </c>
      <c r="G293" s="227"/>
      <c r="H293" s="230">
        <v>0.41599999999999998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132</v>
      </c>
      <c r="AU293" s="236" t="s">
        <v>82</v>
      </c>
      <c r="AV293" s="13" t="s">
        <v>82</v>
      </c>
      <c r="AW293" s="13" t="s">
        <v>4</v>
      </c>
      <c r="AX293" s="13" t="s">
        <v>80</v>
      </c>
      <c r="AY293" s="236" t="s">
        <v>119</v>
      </c>
    </row>
    <row r="294" s="2" customFormat="1" ht="16.5" customHeight="1">
      <c r="A294" s="40"/>
      <c r="B294" s="41"/>
      <c r="C294" s="206" t="s">
        <v>417</v>
      </c>
      <c r="D294" s="206" t="s">
        <v>121</v>
      </c>
      <c r="E294" s="207" t="s">
        <v>418</v>
      </c>
      <c r="F294" s="208" t="s">
        <v>419</v>
      </c>
      <c r="G294" s="209" t="s">
        <v>124</v>
      </c>
      <c r="H294" s="210">
        <v>4.1539999999999999</v>
      </c>
      <c r="I294" s="211"/>
      <c r="J294" s="212">
        <f>ROUND(I294*H294,2)</f>
        <v>0</v>
      </c>
      <c r="K294" s="208" t="s">
        <v>125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0.022839999999999999</v>
      </c>
      <c r="R294" s="215">
        <f>Q294*H294</f>
        <v>0.094877359999999994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232</v>
      </c>
      <c r="AT294" s="217" t="s">
        <v>121</v>
      </c>
      <c r="AU294" s="217" t="s">
        <v>82</v>
      </c>
      <c r="AY294" s="19" t="s">
        <v>119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232</v>
      </c>
      <c r="BM294" s="217" t="s">
        <v>420</v>
      </c>
    </row>
    <row r="295" s="2" customFormat="1">
      <c r="A295" s="40"/>
      <c r="B295" s="41"/>
      <c r="C295" s="42"/>
      <c r="D295" s="219" t="s">
        <v>128</v>
      </c>
      <c r="E295" s="42"/>
      <c r="F295" s="220" t="s">
        <v>421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128</v>
      </c>
      <c r="AU295" s="19" t="s">
        <v>82</v>
      </c>
    </row>
    <row r="296" s="2" customFormat="1">
      <c r="A296" s="40"/>
      <c r="B296" s="41"/>
      <c r="C296" s="42"/>
      <c r="D296" s="224" t="s">
        <v>130</v>
      </c>
      <c r="E296" s="42"/>
      <c r="F296" s="225" t="s">
        <v>422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130</v>
      </c>
      <c r="AU296" s="19" t="s">
        <v>82</v>
      </c>
    </row>
    <row r="297" s="13" customFormat="1">
      <c r="A297" s="13"/>
      <c r="B297" s="226"/>
      <c r="C297" s="227"/>
      <c r="D297" s="219" t="s">
        <v>132</v>
      </c>
      <c r="E297" s="228" t="s">
        <v>19</v>
      </c>
      <c r="F297" s="229" t="s">
        <v>423</v>
      </c>
      <c r="G297" s="227"/>
      <c r="H297" s="230">
        <v>4.1539999999999999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132</v>
      </c>
      <c r="AU297" s="236" t="s">
        <v>82</v>
      </c>
      <c r="AV297" s="13" t="s">
        <v>82</v>
      </c>
      <c r="AW297" s="13" t="s">
        <v>33</v>
      </c>
      <c r="AX297" s="13" t="s">
        <v>72</v>
      </c>
      <c r="AY297" s="236" t="s">
        <v>119</v>
      </c>
    </row>
    <row r="298" s="14" customFormat="1">
      <c r="A298" s="14"/>
      <c r="B298" s="237"/>
      <c r="C298" s="238"/>
      <c r="D298" s="219" t="s">
        <v>132</v>
      </c>
      <c r="E298" s="239" t="s">
        <v>19</v>
      </c>
      <c r="F298" s="240" t="s">
        <v>134</v>
      </c>
      <c r="G298" s="238"/>
      <c r="H298" s="241">
        <v>4.1539999999999999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132</v>
      </c>
      <c r="AU298" s="247" t="s">
        <v>82</v>
      </c>
      <c r="AV298" s="14" t="s">
        <v>126</v>
      </c>
      <c r="AW298" s="14" t="s">
        <v>33</v>
      </c>
      <c r="AX298" s="14" t="s">
        <v>80</v>
      </c>
      <c r="AY298" s="247" t="s">
        <v>119</v>
      </c>
    </row>
    <row r="299" s="2" customFormat="1" ht="21.75" customHeight="1">
      <c r="A299" s="40"/>
      <c r="B299" s="41"/>
      <c r="C299" s="206" t="s">
        <v>424</v>
      </c>
      <c r="D299" s="206" t="s">
        <v>121</v>
      </c>
      <c r="E299" s="207" t="s">
        <v>425</v>
      </c>
      <c r="F299" s="208" t="s">
        <v>426</v>
      </c>
      <c r="G299" s="209" t="s">
        <v>178</v>
      </c>
      <c r="H299" s="210">
        <v>35</v>
      </c>
      <c r="I299" s="211"/>
      <c r="J299" s="212">
        <f>ROUND(I299*H299,2)</f>
        <v>0</v>
      </c>
      <c r="K299" s="208" t="s">
        <v>125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0.02265</v>
      </c>
      <c r="R299" s="215">
        <f>Q299*H299</f>
        <v>0.79274999999999995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232</v>
      </c>
      <c r="AT299" s="217" t="s">
        <v>121</v>
      </c>
      <c r="AU299" s="217" t="s">
        <v>82</v>
      </c>
      <c r="AY299" s="19" t="s">
        <v>119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232</v>
      </c>
      <c r="BM299" s="217" t="s">
        <v>427</v>
      </c>
    </row>
    <row r="300" s="2" customFormat="1">
      <c r="A300" s="40"/>
      <c r="B300" s="41"/>
      <c r="C300" s="42"/>
      <c r="D300" s="219" t="s">
        <v>128</v>
      </c>
      <c r="E300" s="42"/>
      <c r="F300" s="220" t="s">
        <v>428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128</v>
      </c>
      <c r="AU300" s="19" t="s">
        <v>82</v>
      </c>
    </row>
    <row r="301" s="2" customFormat="1">
      <c r="A301" s="40"/>
      <c r="B301" s="41"/>
      <c r="C301" s="42"/>
      <c r="D301" s="224" t="s">
        <v>130</v>
      </c>
      <c r="E301" s="42"/>
      <c r="F301" s="225" t="s">
        <v>429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130</v>
      </c>
      <c r="AU301" s="19" t="s">
        <v>82</v>
      </c>
    </row>
    <row r="302" s="13" customFormat="1">
      <c r="A302" s="13"/>
      <c r="B302" s="226"/>
      <c r="C302" s="227"/>
      <c r="D302" s="219" t="s">
        <v>132</v>
      </c>
      <c r="E302" s="228" t="s">
        <v>19</v>
      </c>
      <c r="F302" s="229" t="s">
        <v>225</v>
      </c>
      <c r="G302" s="227"/>
      <c r="H302" s="230">
        <v>35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132</v>
      </c>
      <c r="AU302" s="236" t="s">
        <v>82</v>
      </c>
      <c r="AV302" s="13" t="s">
        <v>82</v>
      </c>
      <c r="AW302" s="13" t="s">
        <v>33</v>
      </c>
      <c r="AX302" s="13" t="s">
        <v>72</v>
      </c>
      <c r="AY302" s="236" t="s">
        <v>119</v>
      </c>
    </row>
    <row r="303" s="14" customFormat="1">
      <c r="A303" s="14"/>
      <c r="B303" s="237"/>
      <c r="C303" s="238"/>
      <c r="D303" s="219" t="s">
        <v>132</v>
      </c>
      <c r="E303" s="239" t="s">
        <v>19</v>
      </c>
      <c r="F303" s="240" t="s">
        <v>134</v>
      </c>
      <c r="G303" s="238"/>
      <c r="H303" s="241">
        <v>35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132</v>
      </c>
      <c r="AU303" s="247" t="s">
        <v>82</v>
      </c>
      <c r="AV303" s="14" t="s">
        <v>126</v>
      </c>
      <c r="AW303" s="14" t="s">
        <v>33</v>
      </c>
      <c r="AX303" s="14" t="s">
        <v>80</v>
      </c>
      <c r="AY303" s="247" t="s">
        <v>119</v>
      </c>
    </row>
    <row r="304" s="2" customFormat="1" ht="16.5" customHeight="1">
      <c r="A304" s="40"/>
      <c r="B304" s="41"/>
      <c r="C304" s="206" t="s">
        <v>430</v>
      </c>
      <c r="D304" s="206" t="s">
        <v>121</v>
      </c>
      <c r="E304" s="207" t="s">
        <v>431</v>
      </c>
      <c r="F304" s="208" t="s">
        <v>432</v>
      </c>
      <c r="G304" s="209" t="s">
        <v>178</v>
      </c>
      <c r="H304" s="210">
        <v>35</v>
      </c>
      <c r="I304" s="211"/>
      <c r="J304" s="212">
        <f>ROUND(I304*H304,2)</f>
        <v>0</v>
      </c>
      <c r="K304" s="208" t="s">
        <v>125</v>
      </c>
      <c r="L304" s="46"/>
      <c r="M304" s="213" t="s">
        <v>19</v>
      </c>
      <c r="N304" s="214" t="s">
        <v>43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232</v>
      </c>
      <c r="AT304" s="217" t="s">
        <v>121</v>
      </c>
      <c r="AU304" s="217" t="s">
        <v>82</v>
      </c>
      <c r="AY304" s="19" t="s">
        <v>119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80</v>
      </c>
      <c r="BK304" s="218">
        <f>ROUND(I304*H304,2)</f>
        <v>0</v>
      </c>
      <c r="BL304" s="19" t="s">
        <v>232</v>
      </c>
      <c r="BM304" s="217" t="s">
        <v>433</v>
      </c>
    </row>
    <row r="305" s="2" customFormat="1">
      <c r="A305" s="40"/>
      <c r="B305" s="41"/>
      <c r="C305" s="42"/>
      <c r="D305" s="219" t="s">
        <v>128</v>
      </c>
      <c r="E305" s="42"/>
      <c r="F305" s="220" t="s">
        <v>434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128</v>
      </c>
      <c r="AU305" s="19" t="s">
        <v>82</v>
      </c>
    </row>
    <row r="306" s="2" customFormat="1">
      <c r="A306" s="40"/>
      <c r="B306" s="41"/>
      <c r="C306" s="42"/>
      <c r="D306" s="224" t="s">
        <v>130</v>
      </c>
      <c r="E306" s="42"/>
      <c r="F306" s="225" t="s">
        <v>435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130</v>
      </c>
      <c r="AU306" s="19" t="s">
        <v>82</v>
      </c>
    </row>
    <row r="307" s="13" customFormat="1">
      <c r="A307" s="13"/>
      <c r="B307" s="226"/>
      <c r="C307" s="227"/>
      <c r="D307" s="219" t="s">
        <v>132</v>
      </c>
      <c r="E307" s="228" t="s">
        <v>19</v>
      </c>
      <c r="F307" s="229" t="s">
        <v>225</v>
      </c>
      <c r="G307" s="227"/>
      <c r="H307" s="230">
        <v>35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132</v>
      </c>
      <c r="AU307" s="236" t="s">
        <v>82</v>
      </c>
      <c r="AV307" s="13" t="s">
        <v>82</v>
      </c>
      <c r="AW307" s="13" t="s">
        <v>33</v>
      </c>
      <c r="AX307" s="13" t="s">
        <v>72</v>
      </c>
      <c r="AY307" s="236" t="s">
        <v>119</v>
      </c>
    </row>
    <row r="308" s="14" customFormat="1">
      <c r="A308" s="14"/>
      <c r="B308" s="237"/>
      <c r="C308" s="238"/>
      <c r="D308" s="219" t="s">
        <v>132</v>
      </c>
      <c r="E308" s="239" t="s">
        <v>19</v>
      </c>
      <c r="F308" s="240" t="s">
        <v>134</v>
      </c>
      <c r="G308" s="238"/>
      <c r="H308" s="241">
        <v>35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132</v>
      </c>
      <c r="AU308" s="247" t="s">
        <v>82</v>
      </c>
      <c r="AV308" s="14" t="s">
        <v>126</v>
      </c>
      <c r="AW308" s="14" t="s">
        <v>33</v>
      </c>
      <c r="AX308" s="14" t="s">
        <v>80</v>
      </c>
      <c r="AY308" s="247" t="s">
        <v>119</v>
      </c>
    </row>
    <row r="309" s="2" customFormat="1" ht="16.5" customHeight="1">
      <c r="A309" s="40"/>
      <c r="B309" s="41"/>
      <c r="C309" s="248" t="s">
        <v>436</v>
      </c>
      <c r="D309" s="248" t="s">
        <v>183</v>
      </c>
      <c r="E309" s="249" t="s">
        <v>437</v>
      </c>
      <c r="F309" s="250" t="s">
        <v>438</v>
      </c>
      <c r="G309" s="251" t="s">
        <v>178</v>
      </c>
      <c r="H309" s="252">
        <v>37.799999999999997</v>
      </c>
      <c r="I309" s="253"/>
      <c r="J309" s="254">
        <f>ROUND(I309*H309,2)</f>
        <v>0</v>
      </c>
      <c r="K309" s="250" t="s">
        <v>125</v>
      </c>
      <c r="L309" s="255"/>
      <c r="M309" s="256" t="s">
        <v>19</v>
      </c>
      <c r="N309" s="257" t="s">
        <v>43</v>
      </c>
      <c r="O309" s="86"/>
      <c r="P309" s="215">
        <f>O309*H309</f>
        <v>0</v>
      </c>
      <c r="Q309" s="215">
        <v>0.0093100000000000006</v>
      </c>
      <c r="R309" s="215">
        <f>Q309*H309</f>
        <v>0.35191800000000001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338</v>
      </c>
      <c r="AT309" s="217" t="s">
        <v>183</v>
      </c>
      <c r="AU309" s="217" t="s">
        <v>82</v>
      </c>
      <c r="AY309" s="19" t="s">
        <v>119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232</v>
      </c>
      <c r="BM309" s="217" t="s">
        <v>439</v>
      </c>
    </row>
    <row r="310" s="2" customFormat="1">
      <c r="A310" s="40"/>
      <c r="B310" s="41"/>
      <c r="C310" s="42"/>
      <c r="D310" s="219" t="s">
        <v>128</v>
      </c>
      <c r="E310" s="42"/>
      <c r="F310" s="220" t="s">
        <v>438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128</v>
      </c>
      <c r="AU310" s="19" t="s">
        <v>82</v>
      </c>
    </row>
    <row r="311" s="13" customFormat="1">
      <c r="A311" s="13"/>
      <c r="B311" s="226"/>
      <c r="C311" s="227"/>
      <c r="D311" s="219" t="s">
        <v>132</v>
      </c>
      <c r="E311" s="227"/>
      <c r="F311" s="229" t="s">
        <v>440</v>
      </c>
      <c r="G311" s="227"/>
      <c r="H311" s="230">
        <v>37.799999999999997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132</v>
      </c>
      <c r="AU311" s="236" t="s">
        <v>82</v>
      </c>
      <c r="AV311" s="13" t="s">
        <v>82</v>
      </c>
      <c r="AW311" s="13" t="s">
        <v>4</v>
      </c>
      <c r="AX311" s="13" t="s">
        <v>80</v>
      </c>
      <c r="AY311" s="236" t="s">
        <v>119</v>
      </c>
    </row>
    <row r="312" s="2" customFormat="1" ht="16.5" customHeight="1">
      <c r="A312" s="40"/>
      <c r="B312" s="41"/>
      <c r="C312" s="206" t="s">
        <v>441</v>
      </c>
      <c r="D312" s="206" t="s">
        <v>121</v>
      </c>
      <c r="E312" s="207" t="s">
        <v>442</v>
      </c>
      <c r="F312" s="208" t="s">
        <v>443</v>
      </c>
      <c r="G312" s="209" t="s">
        <v>178</v>
      </c>
      <c r="H312" s="210">
        <v>35</v>
      </c>
      <c r="I312" s="211"/>
      <c r="J312" s="212">
        <f>ROUND(I312*H312,2)</f>
        <v>0</v>
      </c>
      <c r="K312" s="208" t="s">
        <v>125</v>
      </c>
      <c r="L312" s="46"/>
      <c r="M312" s="213" t="s">
        <v>19</v>
      </c>
      <c r="N312" s="214" t="s">
        <v>43</v>
      </c>
      <c r="O312" s="86"/>
      <c r="P312" s="215">
        <f>O312*H312</f>
        <v>0</v>
      </c>
      <c r="Q312" s="215">
        <v>0.00018000000000000001</v>
      </c>
      <c r="R312" s="215">
        <f>Q312*H312</f>
        <v>0.0063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232</v>
      </c>
      <c r="AT312" s="217" t="s">
        <v>121</v>
      </c>
      <c r="AU312" s="217" t="s">
        <v>82</v>
      </c>
      <c r="AY312" s="19" t="s">
        <v>119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80</v>
      </c>
      <c r="BK312" s="218">
        <f>ROUND(I312*H312,2)</f>
        <v>0</v>
      </c>
      <c r="BL312" s="19" t="s">
        <v>232</v>
      </c>
      <c r="BM312" s="217" t="s">
        <v>444</v>
      </c>
    </row>
    <row r="313" s="2" customFormat="1">
      <c r="A313" s="40"/>
      <c r="B313" s="41"/>
      <c r="C313" s="42"/>
      <c r="D313" s="219" t="s">
        <v>128</v>
      </c>
      <c r="E313" s="42"/>
      <c r="F313" s="220" t="s">
        <v>445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128</v>
      </c>
      <c r="AU313" s="19" t="s">
        <v>82</v>
      </c>
    </row>
    <row r="314" s="2" customFormat="1">
      <c r="A314" s="40"/>
      <c r="B314" s="41"/>
      <c r="C314" s="42"/>
      <c r="D314" s="224" t="s">
        <v>130</v>
      </c>
      <c r="E314" s="42"/>
      <c r="F314" s="225" t="s">
        <v>446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130</v>
      </c>
      <c r="AU314" s="19" t="s">
        <v>82</v>
      </c>
    </row>
    <row r="315" s="13" customFormat="1">
      <c r="A315" s="13"/>
      <c r="B315" s="226"/>
      <c r="C315" s="227"/>
      <c r="D315" s="219" t="s">
        <v>132</v>
      </c>
      <c r="E315" s="228" t="s">
        <v>19</v>
      </c>
      <c r="F315" s="229" t="s">
        <v>447</v>
      </c>
      <c r="G315" s="227"/>
      <c r="H315" s="230">
        <v>35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132</v>
      </c>
      <c r="AU315" s="236" t="s">
        <v>82</v>
      </c>
      <c r="AV315" s="13" t="s">
        <v>82</v>
      </c>
      <c r="AW315" s="13" t="s">
        <v>33</v>
      </c>
      <c r="AX315" s="13" t="s">
        <v>72</v>
      </c>
      <c r="AY315" s="236" t="s">
        <v>119</v>
      </c>
    </row>
    <row r="316" s="14" customFormat="1">
      <c r="A316" s="14"/>
      <c r="B316" s="237"/>
      <c r="C316" s="238"/>
      <c r="D316" s="219" t="s">
        <v>132</v>
      </c>
      <c r="E316" s="239" t="s">
        <v>19</v>
      </c>
      <c r="F316" s="240" t="s">
        <v>134</v>
      </c>
      <c r="G316" s="238"/>
      <c r="H316" s="241">
        <v>35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132</v>
      </c>
      <c r="AU316" s="247" t="s">
        <v>82</v>
      </c>
      <c r="AV316" s="14" t="s">
        <v>126</v>
      </c>
      <c r="AW316" s="14" t="s">
        <v>33</v>
      </c>
      <c r="AX316" s="14" t="s">
        <v>80</v>
      </c>
      <c r="AY316" s="247" t="s">
        <v>119</v>
      </c>
    </row>
    <row r="317" s="2" customFormat="1" ht="16.5" customHeight="1">
      <c r="A317" s="40"/>
      <c r="B317" s="41"/>
      <c r="C317" s="206" t="s">
        <v>448</v>
      </c>
      <c r="D317" s="206" t="s">
        <v>121</v>
      </c>
      <c r="E317" s="207" t="s">
        <v>449</v>
      </c>
      <c r="F317" s="208" t="s">
        <v>450</v>
      </c>
      <c r="G317" s="209" t="s">
        <v>307</v>
      </c>
      <c r="H317" s="210">
        <v>111.09999999999999</v>
      </c>
      <c r="I317" s="211"/>
      <c r="J317" s="212">
        <f>ROUND(I317*H317,2)</f>
        <v>0</v>
      </c>
      <c r="K317" s="208" t="s">
        <v>362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232</v>
      </c>
      <c r="AT317" s="217" t="s">
        <v>121</v>
      </c>
      <c r="AU317" s="217" t="s">
        <v>82</v>
      </c>
      <c r="AY317" s="19" t="s">
        <v>119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232</v>
      </c>
      <c r="BM317" s="217" t="s">
        <v>451</v>
      </c>
    </row>
    <row r="318" s="2" customFormat="1">
      <c r="A318" s="40"/>
      <c r="B318" s="41"/>
      <c r="C318" s="42"/>
      <c r="D318" s="219" t="s">
        <v>128</v>
      </c>
      <c r="E318" s="42"/>
      <c r="F318" s="220" t="s">
        <v>452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128</v>
      </c>
      <c r="AU318" s="19" t="s">
        <v>82</v>
      </c>
    </row>
    <row r="319" s="15" customFormat="1">
      <c r="A319" s="15"/>
      <c r="B319" s="258"/>
      <c r="C319" s="259"/>
      <c r="D319" s="219" t="s">
        <v>132</v>
      </c>
      <c r="E319" s="260" t="s">
        <v>19</v>
      </c>
      <c r="F319" s="261" t="s">
        <v>453</v>
      </c>
      <c r="G319" s="259"/>
      <c r="H319" s="260" t="s">
        <v>19</v>
      </c>
      <c r="I319" s="262"/>
      <c r="J319" s="259"/>
      <c r="K319" s="259"/>
      <c r="L319" s="263"/>
      <c r="M319" s="264"/>
      <c r="N319" s="265"/>
      <c r="O319" s="265"/>
      <c r="P319" s="265"/>
      <c r="Q319" s="265"/>
      <c r="R319" s="265"/>
      <c r="S319" s="265"/>
      <c r="T319" s="26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7" t="s">
        <v>132</v>
      </c>
      <c r="AU319" s="267" t="s">
        <v>82</v>
      </c>
      <c r="AV319" s="15" t="s">
        <v>80</v>
      </c>
      <c r="AW319" s="15" t="s">
        <v>33</v>
      </c>
      <c r="AX319" s="15" t="s">
        <v>72</v>
      </c>
      <c r="AY319" s="267" t="s">
        <v>119</v>
      </c>
    </row>
    <row r="320" s="13" customFormat="1">
      <c r="A320" s="13"/>
      <c r="B320" s="226"/>
      <c r="C320" s="227"/>
      <c r="D320" s="219" t="s">
        <v>132</v>
      </c>
      <c r="E320" s="228" t="s">
        <v>19</v>
      </c>
      <c r="F320" s="229" t="s">
        <v>454</v>
      </c>
      <c r="G320" s="227"/>
      <c r="H320" s="230">
        <v>96.799999999999997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132</v>
      </c>
      <c r="AU320" s="236" t="s">
        <v>82</v>
      </c>
      <c r="AV320" s="13" t="s">
        <v>82</v>
      </c>
      <c r="AW320" s="13" t="s">
        <v>33</v>
      </c>
      <c r="AX320" s="13" t="s">
        <v>72</v>
      </c>
      <c r="AY320" s="236" t="s">
        <v>119</v>
      </c>
    </row>
    <row r="321" s="15" customFormat="1">
      <c r="A321" s="15"/>
      <c r="B321" s="258"/>
      <c r="C321" s="259"/>
      <c r="D321" s="219" t="s">
        <v>132</v>
      </c>
      <c r="E321" s="260" t="s">
        <v>19</v>
      </c>
      <c r="F321" s="261" t="s">
        <v>455</v>
      </c>
      <c r="G321" s="259"/>
      <c r="H321" s="260" t="s">
        <v>19</v>
      </c>
      <c r="I321" s="262"/>
      <c r="J321" s="259"/>
      <c r="K321" s="259"/>
      <c r="L321" s="263"/>
      <c r="M321" s="264"/>
      <c r="N321" s="265"/>
      <c r="O321" s="265"/>
      <c r="P321" s="265"/>
      <c r="Q321" s="265"/>
      <c r="R321" s="265"/>
      <c r="S321" s="265"/>
      <c r="T321" s="26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7" t="s">
        <v>132</v>
      </c>
      <c r="AU321" s="267" t="s">
        <v>82</v>
      </c>
      <c r="AV321" s="15" t="s">
        <v>80</v>
      </c>
      <c r="AW321" s="15" t="s">
        <v>33</v>
      </c>
      <c r="AX321" s="15" t="s">
        <v>72</v>
      </c>
      <c r="AY321" s="267" t="s">
        <v>119</v>
      </c>
    </row>
    <row r="322" s="13" customFormat="1">
      <c r="A322" s="13"/>
      <c r="B322" s="226"/>
      <c r="C322" s="227"/>
      <c r="D322" s="219" t="s">
        <v>132</v>
      </c>
      <c r="E322" s="228" t="s">
        <v>19</v>
      </c>
      <c r="F322" s="229" t="s">
        <v>456</v>
      </c>
      <c r="G322" s="227"/>
      <c r="H322" s="230">
        <v>14.300000000000001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132</v>
      </c>
      <c r="AU322" s="236" t="s">
        <v>82</v>
      </c>
      <c r="AV322" s="13" t="s">
        <v>82</v>
      </c>
      <c r="AW322" s="13" t="s">
        <v>33</v>
      </c>
      <c r="AX322" s="13" t="s">
        <v>72</v>
      </c>
      <c r="AY322" s="236" t="s">
        <v>119</v>
      </c>
    </row>
    <row r="323" s="14" customFormat="1">
      <c r="A323" s="14"/>
      <c r="B323" s="237"/>
      <c r="C323" s="238"/>
      <c r="D323" s="219" t="s">
        <v>132</v>
      </c>
      <c r="E323" s="239" t="s">
        <v>19</v>
      </c>
      <c r="F323" s="240" t="s">
        <v>134</v>
      </c>
      <c r="G323" s="238"/>
      <c r="H323" s="241">
        <v>111.09999999999999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132</v>
      </c>
      <c r="AU323" s="247" t="s">
        <v>82</v>
      </c>
      <c r="AV323" s="14" t="s">
        <v>126</v>
      </c>
      <c r="AW323" s="14" t="s">
        <v>33</v>
      </c>
      <c r="AX323" s="14" t="s">
        <v>80</v>
      </c>
      <c r="AY323" s="247" t="s">
        <v>119</v>
      </c>
    </row>
    <row r="324" s="2" customFormat="1" ht="16.5" customHeight="1">
      <c r="A324" s="40"/>
      <c r="B324" s="41"/>
      <c r="C324" s="248" t="s">
        <v>457</v>
      </c>
      <c r="D324" s="248" t="s">
        <v>183</v>
      </c>
      <c r="E324" s="249" t="s">
        <v>458</v>
      </c>
      <c r="F324" s="250" t="s">
        <v>459</v>
      </c>
      <c r="G324" s="251" t="s">
        <v>124</v>
      </c>
      <c r="H324" s="252">
        <v>4.1539999999999999</v>
      </c>
      <c r="I324" s="253"/>
      <c r="J324" s="254">
        <f>ROUND(I324*H324,2)</f>
        <v>0</v>
      </c>
      <c r="K324" s="250" t="s">
        <v>362</v>
      </c>
      <c r="L324" s="255"/>
      <c r="M324" s="256" t="s">
        <v>19</v>
      </c>
      <c r="N324" s="257" t="s">
        <v>43</v>
      </c>
      <c r="O324" s="86"/>
      <c r="P324" s="215">
        <f>O324*H324</f>
        <v>0</v>
      </c>
      <c r="Q324" s="215">
        <v>0.55000000000000004</v>
      </c>
      <c r="R324" s="215">
        <f>Q324*H324</f>
        <v>2.2847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338</v>
      </c>
      <c r="AT324" s="217" t="s">
        <v>183</v>
      </c>
      <c r="AU324" s="217" t="s">
        <v>82</v>
      </c>
      <c r="AY324" s="19" t="s">
        <v>119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232</v>
      </c>
      <c r="BM324" s="217" t="s">
        <v>460</v>
      </c>
    </row>
    <row r="325" s="2" customFormat="1">
      <c r="A325" s="40"/>
      <c r="B325" s="41"/>
      <c r="C325" s="42"/>
      <c r="D325" s="219" t="s">
        <v>128</v>
      </c>
      <c r="E325" s="42"/>
      <c r="F325" s="220" t="s">
        <v>459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128</v>
      </c>
      <c r="AU325" s="19" t="s">
        <v>82</v>
      </c>
    </row>
    <row r="326" s="15" customFormat="1">
      <c r="A326" s="15"/>
      <c r="B326" s="258"/>
      <c r="C326" s="259"/>
      <c r="D326" s="219" t="s">
        <v>132</v>
      </c>
      <c r="E326" s="260" t="s">
        <v>19</v>
      </c>
      <c r="F326" s="261" t="s">
        <v>461</v>
      </c>
      <c r="G326" s="259"/>
      <c r="H326" s="260" t="s">
        <v>19</v>
      </c>
      <c r="I326" s="262"/>
      <c r="J326" s="259"/>
      <c r="K326" s="259"/>
      <c r="L326" s="263"/>
      <c r="M326" s="264"/>
      <c r="N326" s="265"/>
      <c r="O326" s="265"/>
      <c r="P326" s="265"/>
      <c r="Q326" s="265"/>
      <c r="R326" s="265"/>
      <c r="S326" s="265"/>
      <c r="T326" s="26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7" t="s">
        <v>132</v>
      </c>
      <c r="AU326" s="267" t="s">
        <v>82</v>
      </c>
      <c r="AV326" s="15" t="s">
        <v>80</v>
      </c>
      <c r="AW326" s="15" t="s">
        <v>33</v>
      </c>
      <c r="AX326" s="15" t="s">
        <v>72</v>
      </c>
      <c r="AY326" s="267" t="s">
        <v>119</v>
      </c>
    </row>
    <row r="327" s="13" customFormat="1">
      <c r="A327" s="13"/>
      <c r="B327" s="226"/>
      <c r="C327" s="227"/>
      <c r="D327" s="219" t="s">
        <v>132</v>
      </c>
      <c r="E327" s="228" t="s">
        <v>19</v>
      </c>
      <c r="F327" s="229" t="s">
        <v>462</v>
      </c>
      <c r="G327" s="227"/>
      <c r="H327" s="230">
        <v>3.956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132</v>
      </c>
      <c r="AU327" s="236" t="s">
        <v>82</v>
      </c>
      <c r="AV327" s="13" t="s">
        <v>82</v>
      </c>
      <c r="AW327" s="13" t="s">
        <v>33</v>
      </c>
      <c r="AX327" s="13" t="s">
        <v>72</v>
      </c>
      <c r="AY327" s="236" t="s">
        <v>119</v>
      </c>
    </row>
    <row r="328" s="14" customFormat="1">
      <c r="A328" s="14"/>
      <c r="B328" s="237"/>
      <c r="C328" s="238"/>
      <c r="D328" s="219" t="s">
        <v>132</v>
      </c>
      <c r="E328" s="239" t="s">
        <v>19</v>
      </c>
      <c r="F328" s="240" t="s">
        <v>134</v>
      </c>
      <c r="G328" s="238"/>
      <c r="H328" s="241">
        <v>3.956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132</v>
      </c>
      <c r="AU328" s="247" t="s">
        <v>82</v>
      </c>
      <c r="AV328" s="14" t="s">
        <v>126</v>
      </c>
      <c r="AW328" s="14" t="s">
        <v>33</v>
      </c>
      <c r="AX328" s="14" t="s">
        <v>80</v>
      </c>
      <c r="AY328" s="247" t="s">
        <v>119</v>
      </c>
    </row>
    <row r="329" s="13" customFormat="1">
      <c r="A329" s="13"/>
      <c r="B329" s="226"/>
      <c r="C329" s="227"/>
      <c r="D329" s="219" t="s">
        <v>132</v>
      </c>
      <c r="E329" s="227"/>
      <c r="F329" s="229" t="s">
        <v>463</v>
      </c>
      <c r="G329" s="227"/>
      <c r="H329" s="230">
        <v>4.1539999999999999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132</v>
      </c>
      <c r="AU329" s="236" t="s">
        <v>82</v>
      </c>
      <c r="AV329" s="13" t="s">
        <v>82</v>
      </c>
      <c r="AW329" s="13" t="s">
        <v>4</v>
      </c>
      <c r="AX329" s="13" t="s">
        <v>80</v>
      </c>
      <c r="AY329" s="236" t="s">
        <v>119</v>
      </c>
    </row>
    <row r="330" s="2" customFormat="1" ht="16.5" customHeight="1">
      <c r="A330" s="40"/>
      <c r="B330" s="41"/>
      <c r="C330" s="248" t="s">
        <v>464</v>
      </c>
      <c r="D330" s="248" t="s">
        <v>183</v>
      </c>
      <c r="E330" s="249" t="s">
        <v>465</v>
      </c>
      <c r="F330" s="250" t="s">
        <v>466</v>
      </c>
      <c r="G330" s="251" t="s">
        <v>124</v>
      </c>
      <c r="H330" s="252">
        <v>4.0880000000000001</v>
      </c>
      <c r="I330" s="253"/>
      <c r="J330" s="254">
        <f>ROUND(I330*H330,2)</f>
        <v>0</v>
      </c>
      <c r="K330" s="250" t="s">
        <v>362</v>
      </c>
      <c r="L330" s="255"/>
      <c r="M330" s="256" t="s">
        <v>19</v>
      </c>
      <c r="N330" s="257" t="s">
        <v>43</v>
      </c>
      <c r="O330" s="86"/>
      <c r="P330" s="215">
        <f>O330*H330</f>
        <v>0</v>
      </c>
      <c r="Q330" s="215">
        <v>0.55000000000000004</v>
      </c>
      <c r="R330" s="215">
        <f>Q330*H330</f>
        <v>2.2484000000000002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338</v>
      </c>
      <c r="AT330" s="217" t="s">
        <v>183</v>
      </c>
      <c r="AU330" s="217" t="s">
        <v>82</v>
      </c>
      <c r="AY330" s="19" t="s">
        <v>119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80</v>
      </c>
      <c r="BK330" s="218">
        <f>ROUND(I330*H330,2)</f>
        <v>0</v>
      </c>
      <c r="BL330" s="19" t="s">
        <v>232</v>
      </c>
      <c r="BM330" s="217" t="s">
        <v>467</v>
      </c>
    </row>
    <row r="331" s="2" customFormat="1">
      <c r="A331" s="40"/>
      <c r="B331" s="41"/>
      <c r="C331" s="42"/>
      <c r="D331" s="219" t="s">
        <v>128</v>
      </c>
      <c r="E331" s="42"/>
      <c r="F331" s="220" t="s">
        <v>466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128</v>
      </c>
      <c r="AU331" s="19" t="s">
        <v>82</v>
      </c>
    </row>
    <row r="332" s="15" customFormat="1">
      <c r="A332" s="15"/>
      <c r="B332" s="258"/>
      <c r="C332" s="259"/>
      <c r="D332" s="219" t="s">
        <v>132</v>
      </c>
      <c r="E332" s="260" t="s">
        <v>19</v>
      </c>
      <c r="F332" s="261" t="s">
        <v>461</v>
      </c>
      <c r="G332" s="259"/>
      <c r="H332" s="260" t="s">
        <v>19</v>
      </c>
      <c r="I332" s="262"/>
      <c r="J332" s="259"/>
      <c r="K332" s="259"/>
      <c r="L332" s="263"/>
      <c r="M332" s="264"/>
      <c r="N332" s="265"/>
      <c r="O332" s="265"/>
      <c r="P332" s="265"/>
      <c r="Q332" s="265"/>
      <c r="R332" s="265"/>
      <c r="S332" s="265"/>
      <c r="T332" s="26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7" t="s">
        <v>132</v>
      </c>
      <c r="AU332" s="267" t="s">
        <v>82</v>
      </c>
      <c r="AV332" s="15" t="s">
        <v>80</v>
      </c>
      <c r="AW332" s="15" t="s">
        <v>33</v>
      </c>
      <c r="AX332" s="15" t="s">
        <v>72</v>
      </c>
      <c r="AY332" s="267" t="s">
        <v>119</v>
      </c>
    </row>
    <row r="333" s="13" customFormat="1">
      <c r="A333" s="13"/>
      <c r="B333" s="226"/>
      <c r="C333" s="227"/>
      <c r="D333" s="219" t="s">
        <v>132</v>
      </c>
      <c r="E333" s="228" t="s">
        <v>19</v>
      </c>
      <c r="F333" s="229" t="s">
        <v>468</v>
      </c>
      <c r="G333" s="227"/>
      <c r="H333" s="230">
        <v>2.883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132</v>
      </c>
      <c r="AU333" s="236" t="s">
        <v>82</v>
      </c>
      <c r="AV333" s="13" t="s">
        <v>82</v>
      </c>
      <c r="AW333" s="13" t="s">
        <v>33</v>
      </c>
      <c r="AX333" s="13" t="s">
        <v>72</v>
      </c>
      <c r="AY333" s="236" t="s">
        <v>119</v>
      </c>
    </row>
    <row r="334" s="15" customFormat="1">
      <c r="A334" s="15"/>
      <c r="B334" s="258"/>
      <c r="C334" s="259"/>
      <c r="D334" s="219" t="s">
        <v>132</v>
      </c>
      <c r="E334" s="260" t="s">
        <v>19</v>
      </c>
      <c r="F334" s="261" t="s">
        <v>469</v>
      </c>
      <c r="G334" s="259"/>
      <c r="H334" s="260" t="s">
        <v>19</v>
      </c>
      <c r="I334" s="262"/>
      <c r="J334" s="259"/>
      <c r="K334" s="259"/>
      <c r="L334" s="263"/>
      <c r="M334" s="264"/>
      <c r="N334" s="265"/>
      <c r="O334" s="265"/>
      <c r="P334" s="265"/>
      <c r="Q334" s="265"/>
      <c r="R334" s="265"/>
      <c r="S334" s="265"/>
      <c r="T334" s="26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7" t="s">
        <v>132</v>
      </c>
      <c r="AU334" s="267" t="s">
        <v>82</v>
      </c>
      <c r="AV334" s="15" t="s">
        <v>80</v>
      </c>
      <c r="AW334" s="15" t="s">
        <v>33</v>
      </c>
      <c r="AX334" s="15" t="s">
        <v>72</v>
      </c>
      <c r="AY334" s="267" t="s">
        <v>119</v>
      </c>
    </row>
    <row r="335" s="13" customFormat="1">
      <c r="A335" s="13"/>
      <c r="B335" s="226"/>
      <c r="C335" s="227"/>
      <c r="D335" s="219" t="s">
        <v>132</v>
      </c>
      <c r="E335" s="228" t="s">
        <v>19</v>
      </c>
      <c r="F335" s="229" t="s">
        <v>470</v>
      </c>
      <c r="G335" s="227"/>
      <c r="H335" s="230">
        <v>1.01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132</v>
      </c>
      <c r="AU335" s="236" t="s">
        <v>82</v>
      </c>
      <c r="AV335" s="13" t="s">
        <v>82</v>
      </c>
      <c r="AW335" s="13" t="s">
        <v>33</v>
      </c>
      <c r="AX335" s="13" t="s">
        <v>72</v>
      </c>
      <c r="AY335" s="236" t="s">
        <v>119</v>
      </c>
    </row>
    <row r="336" s="14" customFormat="1">
      <c r="A336" s="14"/>
      <c r="B336" s="237"/>
      <c r="C336" s="238"/>
      <c r="D336" s="219" t="s">
        <v>132</v>
      </c>
      <c r="E336" s="239" t="s">
        <v>19</v>
      </c>
      <c r="F336" s="240" t="s">
        <v>134</v>
      </c>
      <c r="G336" s="238"/>
      <c r="H336" s="241">
        <v>3.8929999999999998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132</v>
      </c>
      <c r="AU336" s="247" t="s">
        <v>82</v>
      </c>
      <c r="AV336" s="14" t="s">
        <v>126</v>
      </c>
      <c r="AW336" s="14" t="s">
        <v>33</v>
      </c>
      <c r="AX336" s="14" t="s">
        <v>80</v>
      </c>
      <c r="AY336" s="247" t="s">
        <v>119</v>
      </c>
    </row>
    <row r="337" s="13" customFormat="1">
      <c r="A337" s="13"/>
      <c r="B337" s="226"/>
      <c r="C337" s="227"/>
      <c r="D337" s="219" t="s">
        <v>132</v>
      </c>
      <c r="E337" s="227"/>
      <c r="F337" s="229" t="s">
        <v>471</v>
      </c>
      <c r="G337" s="227"/>
      <c r="H337" s="230">
        <v>4.0880000000000001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132</v>
      </c>
      <c r="AU337" s="236" t="s">
        <v>82</v>
      </c>
      <c r="AV337" s="13" t="s">
        <v>82</v>
      </c>
      <c r="AW337" s="13" t="s">
        <v>4</v>
      </c>
      <c r="AX337" s="13" t="s">
        <v>80</v>
      </c>
      <c r="AY337" s="236" t="s">
        <v>119</v>
      </c>
    </row>
    <row r="338" s="2" customFormat="1" ht="16.5" customHeight="1">
      <c r="A338" s="40"/>
      <c r="B338" s="41"/>
      <c r="C338" s="206" t="s">
        <v>472</v>
      </c>
      <c r="D338" s="206" t="s">
        <v>121</v>
      </c>
      <c r="E338" s="207" t="s">
        <v>473</v>
      </c>
      <c r="F338" s="208" t="s">
        <v>474</v>
      </c>
      <c r="G338" s="209" t="s">
        <v>124</v>
      </c>
      <c r="H338" s="210">
        <v>8.2420000000000009</v>
      </c>
      <c r="I338" s="211"/>
      <c r="J338" s="212">
        <f>ROUND(I338*H338,2)</f>
        <v>0</v>
      </c>
      <c r="K338" s="208" t="s">
        <v>125</v>
      </c>
      <c r="L338" s="46"/>
      <c r="M338" s="213" t="s">
        <v>19</v>
      </c>
      <c r="N338" s="214" t="s">
        <v>43</v>
      </c>
      <c r="O338" s="86"/>
      <c r="P338" s="215">
        <f>O338*H338</f>
        <v>0</v>
      </c>
      <c r="Q338" s="215">
        <v>0.02248</v>
      </c>
      <c r="R338" s="215">
        <f>Q338*H338</f>
        <v>0.18528016000000003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232</v>
      </c>
      <c r="AT338" s="217" t="s">
        <v>121</v>
      </c>
      <c r="AU338" s="217" t="s">
        <v>82</v>
      </c>
      <c r="AY338" s="19" t="s">
        <v>119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232</v>
      </c>
      <c r="BM338" s="217" t="s">
        <v>475</v>
      </c>
    </row>
    <row r="339" s="2" customFormat="1">
      <c r="A339" s="40"/>
      <c r="B339" s="41"/>
      <c r="C339" s="42"/>
      <c r="D339" s="219" t="s">
        <v>128</v>
      </c>
      <c r="E339" s="42"/>
      <c r="F339" s="220" t="s">
        <v>476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128</v>
      </c>
      <c r="AU339" s="19" t="s">
        <v>82</v>
      </c>
    </row>
    <row r="340" s="2" customFormat="1">
      <c r="A340" s="40"/>
      <c r="B340" s="41"/>
      <c r="C340" s="42"/>
      <c r="D340" s="224" t="s">
        <v>130</v>
      </c>
      <c r="E340" s="42"/>
      <c r="F340" s="225" t="s">
        <v>477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130</v>
      </c>
      <c r="AU340" s="19" t="s">
        <v>82</v>
      </c>
    </row>
    <row r="341" s="13" customFormat="1">
      <c r="A341" s="13"/>
      <c r="B341" s="226"/>
      <c r="C341" s="227"/>
      <c r="D341" s="219" t="s">
        <v>132</v>
      </c>
      <c r="E341" s="228" t="s">
        <v>19</v>
      </c>
      <c r="F341" s="229" t="s">
        <v>478</v>
      </c>
      <c r="G341" s="227"/>
      <c r="H341" s="230">
        <v>8.2420000000000009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132</v>
      </c>
      <c r="AU341" s="236" t="s">
        <v>82</v>
      </c>
      <c r="AV341" s="13" t="s">
        <v>82</v>
      </c>
      <c r="AW341" s="13" t="s">
        <v>33</v>
      </c>
      <c r="AX341" s="13" t="s">
        <v>72</v>
      </c>
      <c r="AY341" s="236" t="s">
        <v>119</v>
      </c>
    </row>
    <row r="342" s="14" customFormat="1">
      <c r="A342" s="14"/>
      <c r="B342" s="237"/>
      <c r="C342" s="238"/>
      <c r="D342" s="219" t="s">
        <v>132</v>
      </c>
      <c r="E342" s="239" t="s">
        <v>19</v>
      </c>
      <c r="F342" s="240" t="s">
        <v>134</v>
      </c>
      <c r="G342" s="238"/>
      <c r="H342" s="241">
        <v>8.2420000000000009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132</v>
      </c>
      <c r="AU342" s="247" t="s">
        <v>82</v>
      </c>
      <c r="AV342" s="14" t="s">
        <v>126</v>
      </c>
      <c r="AW342" s="14" t="s">
        <v>33</v>
      </c>
      <c r="AX342" s="14" t="s">
        <v>80</v>
      </c>
      <c r="AY342" s="247" t="s">
        <v>119</v>
      </c>
    </row>
    <row r="343" s="2" customFormat="1" ht="16.5" customHeight="1">
      <c r="A343" s="40"/>
      <c r="B343" s="41"/>
      <c r="C343" s="206" t="s">
        <v>479</v>
      </c>
      <c r="D343" s="206" t="s">
        <v>121</v>
      </c>
      <c r="E343" s="207" t="s">
        <v>480</v>
      </c>
      <c r="F343" s="208" t="s">
        <v>481</v>
      </c>
      <c r="G343" s="209" t="s">
        <v>307</v>
      </c>
      <c r="H343" s="210">
        <v>40.799999999999997</v>
      </c>
      <c r="I343" s="211"/>
      <c r="J343" s="212">
        <f>ROUND(I343*H343,2)</f>
        <v>0</v>
      </c>
      <c r="K343" s="208" t="s">
        <v>362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232</v>
      </c>
      <c r="AT343" s="217" t="s">
        <v>121</v>
      </c>
      <c r="AU343" s="217" t="s">
        <v>82</v>
      </c>
      <c r="AY343" s="19" t="s">
        <v>119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232</v>
      </c>
      <c r="BM343" s="217" t="s">
        <v>482</v>
      </c>
    </row>
    <row r="344" s="2" customFormat="1">
      <c r="A344" s="40"/>
      <c r="B344" s="41"/>
      <c r="C344" s="42"/>
      <c r="D344" s="219" t="s">
        <v>128</v>
      </c>
      <c r="E344" s="42"/>
      <c r="F344" s="220" t="s">
        <v>481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128</v>
      </c>
      <c r="AU344" s="19" t="s">
        <v>82</v>
      </c>
    </row>
    <row r="345" s="15" customFormat="1">
      <c r="A345" s="15"/>
      <c r="B345" s="258"/>
      <c r="C345" s="259"/>
      <c r="D345" s="219" t="s">
        <v>132</v>
      </c>
      <c r="E345" s="260" t="s">
        <v>19</v>
      </c>
      <c r="F345" s="261" t="s">
        <v>483</v>
      </c>
      <c r="G345" s="259"/>
      <c r="H345" s="260" t="s">
        <v>19</v>
      </c>
      <c r="I345" s="262"/>
      <c r="J345" s="259"/>
      <c r="K345" s="259"/>
      <c r="L345" s="263"/>
      <c r="M345" s="264"/>
      <c r="N345" s="265"/>
      <c r="O345" s="265"/>
      <c r="P345" s="265"/>
      <c r="Q345" s="265"/>
      <c r="R345" s="265"/>
      <c r="S345" s="265"/>
      <c r="T345" s="266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7" t="s">
        <v>132</v>
      </c>
      <c r="AU345" s="267" t="s">
        <v>82</v>
      </c>
      <c r="AV345" s="15" t="s">
        <v>80</v>
      </c>
      <c r="AW345" s="15" t="s">
        <v>33</v>
      </c>
      <c r="AX345" s="15" t="s">
        <v>72</v>
      </c>
      <c r="AY345" s="267" t="s">
        <v>119</v>
      </c>
    </row>
    <row r="346" s="13" customFormat="1">
      <c r="A346" s="13"/>
      <c r="B346" s="226"/>
      <c r="C346" s="227"/>
      <c r="D346" s="219" t="s">
        <v>132</v>
      </c>
      <c r="E346" s="228" t="s">
        <v>19</v>
      </c>
      <c r="F346" s="229" t="s">
        <v>484</v>
      </c>
      <c r="G346" s="227"/>
      <c r="H346" s="230">
        <v>40.799999999999997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132</v>
      </c>
      <c r="AU346" s="236" t="s">
        <v>82</v>
      </c>
      <c r="AV346" s="13" t="s">
        <v>82</v>
      </c>
      <c r="AW346" s="13" t="s">
        <v>33</v>
      </c>
      <c r="AX346" s="13" t="s">
        <v>72</v>
      </c>
      <c r="AY346" s="236" t="s">
        <v>119</v>
      </c>
    </row>
    <row r="347" s="14" customFormat="1">
      <c r="A347" s="14"/>
      <c r="B347" s="237"/>
      <c r="C347" s="238"/>
      <c r="D347" s="219" t="s">
        <v>132</v>
      </c>
      <c r="E347" s="239" t="s">
        <v>19</v>
      </c>
      <c r="F347" s="240" t="s">
        <v>134</v>
      </c>
      <c r="G347" s="238"/>
      <c r="H347" s="241">
        <v>40.799999999999997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132</v>
      </c>
      <c r="AU347" s="247" t="s">
        <v>82</v>
      </c>
      <c r="AV347" s="14" t="s">
        <v>126</v>
      </c>
      <c r="AW347" s="14" t="s">
        <v>33</v>
      </c>
      <c r="AX347" s="14" t="s">
        <v>80</v>
      </c>
      <c r="AY347" s="247" t="s">
        <v>119</v>
      </c>
    </row>
    <row r="348" s="2" customFormat="1" ht="16.5" customHeight="1">
      <c r="A348" s="40"/>
      <c r="B348" s="41"/>
      <c r="C348" s="248" t="s">
        <v>485</v>
      </c>
      <c r="D348" s="248" t="s">
        <v>183</v>
      </c>
      <c r="E348" s="249" t="s">
        <v>465</v>
      </c>
      <c r="F348" s="250" t="s">
        <v>466</v>
      </c>
      <c r="G348" s="251" t="s">
        <v>124</v>
      </c>
      <c r="H348" s="252">
        <v>3.0270000000000001</v>
      </c>
      <c r="I348" s="253"/>
      <c r="J348" s="254">
        <f>ROUND(I348*H348,2)</f>
        <v>0</v>
      </c>
      <c r="K348" s="250" t="s">
        <v>362</v>
      </c>
      <c r="L348" s="255"/>
      <c r="M348" s="256" t="s">
        <v>19</v>
      </c>
      <c r="N348" s="257" t="s">
        <v>43</v>
      </c>
      <c r="O348" s="86"/>
      <c r="P348" s="215">
        <f>O348*H348</f>
        <v>0</v>
      </c>
      <c r="Q348" s="215">
        <v>0.55000000000000004</v>
      </c>
      <c r="R348" s="215">
        <f>Q348*H348</f>
        <v>1.6648500000000002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338</v>
      </c>
      <c r="AT348" s="217" t="s">
        <v>183</v>
      </c>
      <c r="AU348" s="217" t="s">
        <v>82</v>
      </c>
      <c r="AY348" s="19" t="s">
        <v>119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232</v>
      </c>
      <c r="BM348" s="217" t="s">
        <v>486</v>
      </c>
    </row>
    <row r="349" s="2" customFormat="1">
      <c r="A349" s="40"/>
      <c r="B349" s="41"/>
      <c r="C349" s="42"/>
      <c r="D349" s="219" t="s">
        <v>128</v>
      </c>
      <c r="E349" s="42"/>
      <c r="F349" s="220" t="s">
        <v>466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128</v>
      </c>
      <c r="AU349" s="19" t="s">
        <v>82</v>
      </c>
    </row>
    <row r="350" s="15" customFormat="1">
      <c r="A350" s="15"/>
      <c r="B350" s="258"/>
      <c r="C350" s="259"/>
      <c r="D350" s="219" t="s">
        <v>132</v>
      </c>
      <c r="E350" s="260" t="s">
        <v>19</v>
      </c>
      <c r="F350" s="261" t="s">
        <v>487</v>
      </c>
      <c r="G350" s="259"/>
      <c r="H350" s="260" t="s">
        <v>19</v>
      </c>
      <c r="I350" s="262"/>
      <c r="J350" s="259"/>
      <c r="K350" s="259"/>
      <c r="L350" s="263"/>
      <c r="M350" s="264"/>
      <c r="N350" s="265"/>
      <c r="O350" s="265"/>
      <c r="P350" s="265"/>
      <c r="Q350" s="265"/>
      <c r="R350" s="265"/>
      <c r="S350" s="265"/>
      <c r="T350" s="26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7" t="s">
        <v>132</v>
      </c>
      <c r="AU350" s="267" t="s">
        <v>82</v>
      </c>
      <c r="AV350" s="15" t="s">
        <v>80</v>
      </c>
      <c r="AW350" s="15" t="s">
        <v>33</v>
      </c>
      <c r="AX350" s="15" t="s">
        <v>72</v>
      </c>
      <c r="AY350" s="267" t="s">
        <v>119</v>
      </c>
    </row>
    <row r="351" s="13" customFormat="1">
      <c r="A351" s="13"/>
      <c r="B351" s="226"/>
      <c r="C351" s="227"/>
      <c r="D351" s="219" t="s">
        <v>132</v>
      </c>
      <c r="E351" s="228" t="s">
        <v>19</v>
      </c>
      <c r="F351" s="229" t="s">
        <v>488</v>
      </c>
      <c r="G351" s="227"/>
      <c r="H351" s="230">
        <v>2.883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132</v>
      </c>
      <c r="AU351" s="236" t="s">
        <v>82</v>
      </c>
      <c r="AV351" s="13" t="s">
        <v>82</v>
      </c>
      <c r="AW351" s="13" t="s">
        <v>33</v>
      </c>
      <c r="AX351" s="13" t="s">
        <v>72</v>
      </c>
      <c r="AY351" s="236" t="s">
        <v>119</v>
      </c>
    </row>
    <row r="352" s="14" customFormat="1">
      <c r="A352" s="14"/>
      <c r="B352" s="237"/>
      <c r="C352" s="238"/>
      <c r="D352" s="219" t="s">
        <v>132</v>
      </c>
      <c r="E352" s="239" t="s">
        <v>19</v>
      </c>
      <c r="F352" s="240" t="s">
        <v>134</v>
      </c>
      <c r="G352" s="238"/>
      <c r="H352" s="241">
        <v>2.883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132</v>
      </c>
      <c r="AU352" s="247" t="s">
        <v>82</v>
      </c>
      <c r="AV352" s="14" t="s">
        <v>126</v>
      </c>
      <c r="AW352" s="14" t="s">
        <v>33</v>
      </c>
      <c r="AX352" s="14" t="s">
        <v>80</v>
      </c>
      <c r="AY352" s="247" t="s">
        <v>119</v>
      </c>
    </row>
    <row r="353" s="13" customFormat="1">
      <c r="A353" s="13"/>
      <c r="B353" s="226"/>
      <c r="C353" s="227"/>
      <c r="D353" s="219" t="s">
        <v>132</v>
      </c>
      <c r="E353" s="227"/>
      <c r="F353" s="229" t="s">
        <v>489</v>
      </c>
      <c r="G353" s="227"/>
      <c r="H353" s="230">
        <v>3.0270000000000001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132</v>
      </c>
      <c r="AU353" s="236" t="s">
        <v>82</v>
      </c>
      <c r="AV353" s="13" t="s">
        <v>82</v>
      </c>
      <c r="AW353" s="13" t="s">
        <v>4</v>
      </c>
      <c r="AX353" s="13" t="s">
        <v>80</v>
      </c>
      <c r="AY353" s="236" t="s">
        <v>119</v>
      </c>
    </row>
    <row r="354" s="2" customFormat="1" ht="16.5" customHeight="1">
      <c r="A354" s="40"/>
      <c r="B354" s="41"/>
      <c r="C354" s="206" t="s">
        <v>490</v>
      </c>
      <c r="D354" s="206" t="s">
        <v>121</v>
      </c>
      <c r="E354" s="207" t="s">
        <v>491</v>
      </c>
      <c r="F354" s="208" t="s">
        <v>492</v>
      </c>
      <c r="G354" s="209" t="s">
        <v>124</v>
      </c>
      <c r="H354" s="210">
        <v>3.0270000000000001</v>
      </c>
      <c r="I354" s="211"/>
      <c r="J354" s="212">
        <f>ROUND(I354*H354,2)</f>
        <v>0</v>
      </c>
      <c r="K354" s="208" t="s">
        <v>125</v>
      </c>
      <c r="L354" s="46"/>
      <c r="M354" s="213" t="s">
        <v>19</v>
      </c>
      <c r="N354" s="214" t="s">
        <v>43</v>
      </c>
      <c r="O354" s="86"/>
      <c r="P354" s="215">
        <f>O354*H354</f>
        <v>0</v>
      </c>
      <c r="Q354" s="215">
        <v>0.0027200000000000002</v>
      </c>
      <c r="R354" s="215">
        <f>Q354*H354</f>
        <v>0.0082334400000000016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232</v>
      </c>
      <c r="AT354" s="217" t="s">
        <v>121</v>
      </c>
      <c r="AU354" s="217" t="s">
        <v>82</v>
      </c>
      <c r="AY354" s="19" t="s">
        <v>119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80</v>
      </c>
      <c r="BK354" s="218">
        <f>ROUND(I354*H354,2)</f>
        <v>0</v>
      </c>
      <c r="BL354" s="19" t="s">
        <v>232</v>
      </c>
      <c r="BM354" s="217" t="s">
        <v>493</v>
      </c>
    </row>
    <row r="355" s="2" customFormat="1">
      <c r="A355" s="40"/>
      <c r="B355" s="41"/>
      <c r="C355" s="42"/>
      <c r="D355" s="219" t="s">
        <v>128</v>
      </c>
      <c r="E355" s="42"/>
      <c r="F355" s="220" t="s">
        <v>494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128</v>
      </c>
      <c r="AU355" s="19" t="s">
        <v>82</v>
      </c>
    </row>
    <row r="356" s="2" customFormat="1">
      <c r="A356" s="40"/>
      <c r="B356" s="41"/>
      <c r="C356" s="42"/>
      <c r="D356" s="224" t="s">
        <v>130</v>
      </c>
      <c r="E356" s="42"/>
      <c r="F356" s="225" t="s">
        <v>495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130</v>
      </c>
      <c r="AU356" s="19" t="s">
        <v>82</v>
      </c>
    </row>
    <row r="357" s="13" customFormat="1">
      <c r="A357" s="13"/>
      <c r="B357" s="226"/>
      <c r="C357" s="227"/>
      <c r="D357" s="219" t="s">
        <v>132</v>
      </c>
      <c r="E357" s="228" t="s">
        <v>19</v>
      </c>
      <c r="F357" s="229" t="s">
        <v>496</v>
      </c>
      <c r="G357" s="227"/>
      <c r="H357" s="230">
        <v>3.0270000000000001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132</v>
      </c>
      <c r="AU357" s="236" t="s">
        <v>82</v>
      </c>
      <c r="AV357" s="13" t="s">
        <v>82</v>
      </c>
      <c r="AW357" s="13" t="s">
        <v>33</v>
      </c>
      <c r="AX357" s="13" t="s">
        <v>72</v>
      </c>
      <c r="AY357" s="236" t="s">
        <v>119</v>
      </c>
    </row>
    <row r="358" s="14" customFormat="1">
      <c r="A358" s="14"/>
      <c r="B358" s="237"/>
      <c r="C358" s="238"/>
      <c r="D358" s="219" t="s">
        <v>132</v>
      </c>
      <c r="E358" s="239" t="s">
        <v>19</v>
      </c>
      <c r="F358" s="240" t="s">
        <v>134</v>
      </c>
      <c r="G358" s="238"/>
      <c r="H358" s="241">
        <v>3.0270000000000001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132</v>
      </c>
      <c r="AU358" s="247" t="s">
        <v>82</v>
      </c>
      <c r="AV358" s="14" t="s">
        <v>126</v>
      </c>
      <c r="AW358" s="14" t="s">
        <v>33</v>
      </c>
      <c r="AX358" s="14" t="s">
        <v>80</v>
      </c>
      <c r="AY358" s="247" t="s">
        <v>119</v>
      </c>
    </row>
    <row r="359" s="2" customFormat="1" ht="16.5" customHeight="1">
      <c r="A359" s="40"/>
      <c r="B359" s="41"/>
      <c r="C359" s="206" t="s">
        <v>497</v>
      </c>
      <c r="D359" s="206" t="s">
        <v>121</v>
      </c>
      <c r="E359" s="207" t="s">
        <v>498</v>
      </c>
      <c r="F359" s="208" t="s">
        <v>499</v>
      </c>
      <c r="G359" s="209" t="s">
        <v>500</v>
      </c>
      <c r="H359" s="210">
        <v>4</v>
      </c>
      <c r="I359" s="211"/>
      <c r="J359" s="212">
        <f>ROUND(I359*H359,2)</f>
        <v>0</v>
      </c>
      <c r="K359" s="208" t="s">
        <v>362</v>
      </c>
      <c r="L359" s="46"/>
      <c r="M359" s="213" t="s">
        <v>19</v>
      </c>
      <c r="N359" s="214" t="s">
        <v>43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232</v>
      </c>
      <c r="AT359" s="217" t="s">
        <v>121</v>
      </c>
      <c r="AU359" s="217" t="s">
        <v>82</v>
      </c>
      <c r="AY359" s="19" t="s">
        <v>119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80</v>
      </c>
      <c r="BK359" s="218">
        <f>ROUND(I359*H359,2)</f>
        <v>0</v>
      </c>
      <c r="BL359" s="19" t="s">
        <v>232</v>
      </c>
      <c r="BM359" s="217" t="s">
        <v>501</v>
      </c>
    </row>
    <row r="360" s="2" customFormat="1">
      <c r="A360" s="40"/>
      <c r="B360" s="41"/>
      <c r="C360" s="42"/>
      <c r="D360" s="219" t="s">
        <v>128</v>
      </c>
      <c r="E360" s="42"/>
      <c r="F360" s="220" t="s">
        <v>499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128</v>
      </c>
      <c r="AU360" s="19" t="s">
        <v>82</v>
      </c>
    </row>
    <row r="361" s="2" customFormat="1" ht="16.5" customHeight="1">
      <c r="A361" s="40"/>
      <c r="B361" s="41"/>
      <c r="C361" s="206" t="s">
        <v>502</v>
      </c>
      <c r="D361" s="206" t="s">
        <v>121</v>
      </c>
      <c r="E361" s="207" t="s">
        <v>503</v>
      </c>
      <c r="F361" s="208" t="s">
        <v>504</v>
      </c>
      <c r="G361" s="209" t="s">
        <v>505</v>
      </c>
      <c r="H361" s="210">
        <v>1</v>
      </c>
      <c r="I361" s="211"/>
      <c r="J361" s="212">
        <f>ROUND(I361*H361,2)</f>
        <v>0</v>
      </c>
      <c r="K361" s="208" t="s">
        <v>362</v>
      </c>
      <c r="L361" s="46"/>
      <c r="M361" s="213" t="s">
        <v>19</v>
      </c>
      <c r="N361" s="214" t="s">
        <v>43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232</v>
      </c>
      <c r="AT361" s="217" t="s">
        <v>121</v>
      </c>
      <c r="AU361" s="217" t="s">
        <v>82</v>
      </c>
      <c r="AY361" s="19" t="s">
        <v>119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80</v>
      </c>
      <c r="BK361" s="218">
        <f>ROUND(I361*H361,2)</f>
        <v>0</v>
      </c>
      <c r="BL361" s="19" t="s">
        <v>232</v>
      </c>
      <c r="BM361" s="217" t="s">
        <v>506</v>
      </c>
    </row>
    <row r="362" s="2" customFormat="1">
      <c r="A362" s="40"/>
      <c r="B362" s="41"/>
      <c r="C362" s="42"/>
      <c r="D362" s="219" t="s">
        <v>128</v>
      </c>
      <c r="E362" s="42"/>
      <c r="F362" s="220" t="s">
        <v>504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128</v>
      </c>
      <c r="AU362" s="19" t="s">
        <v>82</v>
      </c>
    </row>
    <row r="363" s="2" customFormat="1">
      <c r="A363" s="40"/>
      <c r="B363" s="41"/>
      <c r="C363" s="42"/>
      <c r="D363" s="219" t="s">
        <v>223</v>
      </c>
      <c r="E363" s="42"/>
      <c r="F363" s="268" t="s">
        <v>507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223</v>
      </c>
      <c r="AU363" s="19" t="s">
        <v>82</v>
      </c>
    </row>
    <row r="364" s="2" customFormat="1" ht="16.5" customHeight="1">
      <c r="A364" s="40"/>
      <c r="B364" s="41"/>
      <c r="C364" s="206" t="s">
        <v>508</v>
      </c>
      <c r="D364" s="206" t="s">
        <v>121</v>
      </c>
      <c r="E364" s="207" t="s">
        <v>509</v>
      </c>
      <c r="F364" s="208" t="s">
        <v>510</v>
      </c>
      <c r="G364" s="209" t="s">
        <v>170</v>
      </c>
      <c r="H364" s="210">
        <v>9.3049999999999997</v>
      </c>
      <c r="I364" s="211"/>
      <c r="J364" s="212">
        <f>ROUND(I364*H364,2)</f>
        <v>0</v>
      </c>
      <c r="K364" s="208" t="s">
        <v>125</v>
      </c>
      <c r="L364" s="46"/>
      <c r="M364" s="213" t="s">
        <v>19</v>
      </c>
      <c r="N364" s="214" t="s">
        <v>43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232</v>
      </c>
      <c r="AT364" s="217" t="s">
        <v>121</v>
      </c>
      <c r="AU364" s="217" t="s">
        <v>82</v>
      </c>
      <c r="AY364" s="19" t="s">
        <v>119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80</v>
      </c>
      <c r="BK364" s="218">
        <f>ROUND(I364*H364,2)</f>
        <v>0</v>
      </c>
      <c r="BL364" s="19" t="s">
        <v>232</v>
      </c>
      <c r="BM364" s="217" t="s">
        <v>511</v>
      </c>
    </row>
    <row r="365" s="2" customFormat="1">
      <c r="A365" s="40"/>
      <c r="B365" s="41"/>
      <c r="C365" s="42"/>
      <c r="D365" s="219" t="s">
        <v>128</v>
      </c>
      <c r="E365" s="42"/>
      <c r="F365" s="220" t="s">
        <v>512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128</v>
      </c>
      <c r="AU365" s="19" t="s">
        <v>82</v>
      </c>
    </row>
    <row r="366" s="2" customFormat="1">
      <c r="A366" s="40"/>
      <c r="B366" s="41"/>
      <c r="C366" s="42"/>
      <c r="D366" s="224" t="s">
        <v>130</v>
      </c>
      <c r="E366" s="42"/>
      <c r="F366" s="225" t="s">
        <v>513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130</v>
      </c>
      <c r="AU366" s="19" t="s">
        <v>82</v>
      </c>
    </row>
    <row r="367" s="12" customFormat="1" ht="22.8" customHeight="1">
      <c r="A367" s="12"/>
      <c r="B367" s="190"/>
      <c r="C367" s="191"/>
      <c r="D367" s="192" t="s">
        <v>71</v>
      </c>
      <c r="E367" s="204" t="s">
        <v>514</v>
      </c>
      <c r="F367" s="204" t="s">
        <v>515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SUM(P368:P382)</f>
        <v>0</v>
      </c>
      <c r="Q367" s="198"/>
      <c r="R367" s="199">
        <f>SUM(R368:R382)</f>
        <v>0.018051999999999999</v>
      </c>
      <c r="S367" s="198"/>
      <c r="T367" s="200">
        <f>SUM(T368:T382)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82</v>
      </c>
      <c r="AT367" s="202" t="s">
        <v>71</v>
      </c>
      <c r="AU367" s="202" t="s">
        <v>80</v>
      </c>
      <c r="AY367" s="201" t="s">
        <v>119</v>
      </c>
      <c r="BK367" s="203">
        <f>SUM(BK368:BK382)</f>
        <v>0</v>
      </c>
    </row>
    <row r="368" s="2" customFormat="1" ht="16.5" customHeight="1">
      <c r="A368" s="40"/>
      <c r="B368" s="41"/>
      <c r="C368" s="206" t="s">
        <v>516</v>
      </c>
      <c r="D368" s="206" t="s">
        <v>121</v>
      </c>
      <c r="E368" s="207" t="s">
        <v>517</v>
      </c>
      <c r="F368" s="208" t="s">
        <v>518</v>
      </c>
      <c r="G368" s="209" t="s">
        <v>307</v>
      </c>
      <c r="H368" s="210">
        <v>8.3000000000000007</v>
      </c>
      <c r="I368" s="211"/>
      <c r="J368" s="212">
        <f>ROUND(I368*H368,2)</f>
        <v>0</v>
      </c>
      <c r="K368" s="208" t="s">
        <v>125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0.00214</v>
      </c>
      <c r="R368" s="215">
        <f>Q368*H368</f>
        <v>0.017762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232</v>
      </c>
      <c r="AT368" s="217" t="s">
        <v>121</v>
      </c>
      <c r="AU368" s="217" t="s">
        <v>82</v>
      </c>
      <c r="AY368" s="19" t="s">
        <v>119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232</v>
      </c>
      <c r="BM368" s="217" t="s">
        <v>519</v>
      </c>
    </row>
    <row r="369" s="2" customFormat="1">
      <c r="A369" s="40"/>
      <c r="B369" s="41"/>
      <c r="C369" s="42"/>
      <c r="D369" s="219" t="s">
        <v>128</v>
      </c>
      <c r="E369" s="42"/>
      <c r="F369" s="220" t="s">
        <v>520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128</v>
      </c>
      <c r="AU369" s="19" t="s">
        <v>82</v>
      </c>
    </row>
    <row r="370" s="2" customFormat="1">
      <c r="A370" s="40"/>
      <c r="B370" s="41"/>
      <c r="C370" s="42"/>
      <c r="D370" s="224" t="s">
        <v>130</v>
      </c>
      <c r="E370" s="42"/>
      <c r="F370" s="225" t="s">
        <v>521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130</v>
      </c>
      <c r="AU370" s="19" t="s">
        <v>82</v>
      </c>
    </row>
    <row r="371" s="13" customFormat="1">
      <c r="A371" s="13"/>
      <c r="B371" s="226"/>
      <c r="C371" s="227"/>
      <c r="D371" s="219" t="s">
        <v>132</v>
      </c>
      <c r="E371" s="228" t="s">
        <v>19</v>
      </c>
      <c r="F371" s="229" t="s">
        <v>522</v>
      </c>
      <c r="G371" s="227"/>
      <c r="H371" s="230">
        <v>8.3000000000000007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132</v>
      </c>
      <c r="AU371" s="236" t="s">
        <v>82</v>
      </c>
      <c r="AV371" s="13" t="s">
        <v>82</v>
      </c>
      <c r="AW371" s="13" t="s">
        <v>33</v>
      </c>
      <c r="AX371" s="13" t="s">
        <v>72</v>
      </c>
      <c r="AY371" s="236" t="s">
        <v>119</v>
      </c>
    </row>
    <row r="372" s="14" customFormat="1">
      <c r="A372" s="14"/>
      <c r="B372" s="237"/>
      <c r="C372" s="238"/>
      <c r="D372" s="219" t="s">
        <v>132</v>
      </c>
      <c r="E372" s="239" t="s">
        <v>19</v>
      </c>
      <c r="F372" s="240" t="s">
        <v>134</v>
      </c>
      <c r="G372" s="238"/>
      <c r="H372" s="241">
        <v>8.3000000000000007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132</v>
      </c>
      <c r="AU372" s="247" t="s">
        <v>82</v>
      </c>
      <c r="AV372" s="14" t="s">
        <v>126</v>
      </c>
      <c r="AW372" s="14" t="s">
        <v>33</v>
      </c>
      <c r="AX372" s="14" t="s">
        <v>80</v>
      </c>
      <c r="AY372" s="247" t="s">
        <v>119</v>
      </c>
    </row>
    <row r="373" s="2" customFormat="1" ht="16.5" customHeight="1">
      <c r="A373" s="40"/>
      <c r="B373" s="41"/>
      <c r="C373" s="206" t="s">
        <v>523</v>
      </c>
      <c r="D373" s="206" t="s">
        <v>121</v>
      </c>
      <c r="E373" s="207" t="s">
        <v>524</v>
      </c>
      <c r="F373" s="208" t="s">
        <v>525</v>
      </c>
      <c r="G373" s="209" t="s">
        <v>526</v>
      </c>
      <c r="H373" s="210">
        <v>1</v>
      </c>
      <c r="I373" s="211"/>
      <c r="J373" s="212">
        <f>ROUND(I373*H373,2)</f>
        <v>0</v>
      </c>
      <c r="K373" s="208" t="s">
        <v>362</v>
      </c>
      <c r="L373" s="46"/>
      <c r="M373" s="213" t="s">
        <v>19</v>
      </c>
      <c r="N373" s="214" t="s">
        <v>43</v>
      </c>
      <c r="O373" s="86"/>
      <c r="P373" s="215">
        <f>O373*H373</f>
        <v>0</v>
      </c>
      <c r="Q373" s="215">
        <v>0.00029</v>
      </c>
      <c r="R373" s="215">
        <f>Q373*H373</f>
        <v>0.00029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232</v>
      </c>
      <c r="AT373" s="217" t="s">
        <v>121</v>
      </c>
      <c r="AU373" s="217" t="s">
        <v>82</v>
      </c>
      <c r="AY373" s="19" t="s">
        <v>119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80</v>
      </c>
      <c r="BK373" s="218">
        <f>ROUND(I373*H373,2)</f>
        <v>0</v>
      </c>
      <c r="BL373" s="19" t="s">
        <v>232</v>
      </c>
      <c r="BM373" s="217" t="s">
        <v>527</v>
      </c>
    </row>
    <row r="374" s="2" customFormat="1">
      <c r="A374" s="40"/>
      <c r="B374" s="41"/>
      <c r="C374" s="42"/>
      <c r="D374" s="219" t="s">
        <v>128</v>
      </c>
      <c r="E374" s="42"/>
      <c r="F374" s="220" t="s">
        <v>528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128</v>
      </c>
      <c r="AU374" s="19" t="s">
        <v>82</v>
      </c>
    </row>
    <row r="375" s="13" customFormat="1">
      <c r="A375" s="13"/>
      <c r="B375" s="226"/>
      <c r="C375" s="227"/>
      <c r="D375" s="219" t="s">
        <v>132</v>
      </c>
      <c r="E375" s="228" t="s">
        <v>19</v>
      </c>
      <c r="F375" s="229" t="s">
        <v>80</v>
      </c>
      <c r="G375" s="227"/>
      <c r="H375" s="230">
        <v>1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132</v>
      </c>
      <c r="AU375" s="236" t="s">
        <v>82</v>
      </c>
      <c r="AV375" s="13" t="s">
        <v>82</v>
      </c>
      <c r="AW375" s="13" t="s">
        <v>33</v>
      </c>
      <c r="AX375" s="13" t="s">
        <v>72</v>
      </c>
      <c r="AY375" s="236" t="s">
        <v>119</v>
      </c>
    </row>
    <row r="376" s="14" customFormat="1">
      <c r="A376" s="14"/>
      <c r="B376" s="237"/>
      <c r="C376" s="238"/>
      <c r="D376" s="219" t="s">
        <v>132</v>
      </c>
      <c r="E376" s="239" t="s">
        <v>19</v>
      </c>
      <c r="F376" s="240" t="s">
        <v>134</v>
      </c>
      <c r="G376" s="238"/>
      <c r="H376" s="241">
        <v>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132</v>
      </c>
      <c r="AU376" s="247" t="s">
        <v>82</v>
      </c>
      <c r="AV376" s="14" t="s">
        <v>126</v>
      </c>
      <c r="AW376" s="14" t="s">
        <v>33</v>
      </c>
      <c r="AX376" s="14" t="s">
        <v>80</v>
      </c>
      <c r="AY376" s="247" t="s">
        <v>119</v>
      </c>
    </row>
    <row r="377" s="2" customFormat="1" ht="16.5" customHeight="1">
      <c r="A377" s="40"/>
      <c r="B377" s="41"/>
      <c r="C377" s="206" t="s">
        <v>529</v>
      </c>
      <c r="D377" s="206" t="s">
        <v>121</v>
      </c>
      <c r="E377" s="207" t="s">
        <v>530</v>
      </c>
      <c r="F377" s="208" t="s">
        <v>531</v>
      </c>
      <c r="G377" s="209" t="s">
        <v>505</v>
      </c>
      <c r="H377" s="210">
        <v>1</v>
      </c>
      <c r="I377" s="211"/>
      <c r="J377" s="212">
        <f>ROUND(I377*H377,2)</f>
        <v>0</v>
      </c>
      <c r="K377" s="208" t="s">
        <v>362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232</v>
      </c>
      <c r="AT377" s="217" t="s">
        <v>121</v>
      </c>
      <c r="AU377" s="217" t="s">
        <v>82</v>
      </c>
      <c r="AY377" s="19" t="s">
        <v>119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232</v>
      </c>
      <c r="BM377" s="217" t="s">
        <v>532</v>
      </c>
    </row>
    <row r="378" s="2" customFormat="1">
      <c r="A378" s="40"/>
      <c r="B378" s="41"/>
      <c r="C378" s="42"/>
      <c r="D378" s="219" t="s">
        <v>128</v>
      </c>
      <c r="E378" s="42"/>
      <c r="F378" s="220" t="s">
        <v>531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128</v>
      </c>
      <c r="AU378" s="19" t="s">
        <v>82</v>
      </c>
    </row>
    <row r="379" s="2" customFormat="1">
      <c r="A379" s="40"/>
      <c r="B379" s="41"/>
      <c r="C379" s="42"/>
      <c r="D379" s="219" t="s">
        <v>223</v>
      </c>
      <c r="E379" s="42"/>
      <c r="F379" s="268" t="s">
        <v>533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223</v>
      </c>
      <c r="AU379" s="19" t="s">
        <v>82</v>
      </c>
    </row>
    <row r="380" s="2" customFormat="1" ht="16.5" customHeight="1">
      <c r="A380" s="40"/>
      <c r="B380" s="41"/>
      <c r="C380" s="206" t="s">
        <v>534</v>
      </c>
      <c r="D380" s="206" t="s">
        <v>121</v>
      </c>
      <c r="E380" s="207" t="s">
        <v>535</v>
      </c>
      <c r="F380" s="208" t="s">
        <v>536</v>
      </c>
      <c r="G380" s="209" t="s">
        <v>170</v>
      </c>
      <c r="H380" s="210">
        <v>0.017999999999999999</v>
      </c>
      <c r="I380" s="211"/>
      <c r="J380" s="212">
        <f>ROUND(I380*H380,2)</f>
        <v>0</v>
      </c>
      <c r="K380" s="208" t="s">
        <v>125</v>
      </c>
      <c r="L380" s="46"/>
      <c r="M380" s="213" t="s">
        <v>19</v>
      </c>
      <c r="N380" s="214" t="s">
        <v>43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232</v>
      </c>
      <c r="AT380" s="217" t="s">
        <v>121</v>
      </c>
      <c r="AU380" s="217" t="s">
        <v>82</v>
      </c>
      <c r="AY380" s="19" t="s">
        <v>119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232</v>
      </c>
      <c r="BM380" s="217" t="s">
        <v>537</v>
      </c>
    </row>
    <row r="381" s="2" customFormat="1">
      <c r="A381" s="40"/>
      <c r="B381" s="41"/>
      <c r="C381" s="42"/>
      <c r="D381" s="219" t="s">
        <v>128</v>
      </c>
      <c r="E381" s="42"/>
      <c r="F381" s="220" t="s">
        <v>538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128</v>
      </c>
      <c r="AU381" s="19" t="s">
        <v>82</v>
      </c>
    </row>
    <row r="382" s="2" customFormat="1">
      <c r="A382" s="40"/>
      <c r="B382" s="41"/>
      <c r="C382" s="42"/>
      <c r="D382" s="224" t="s">
        <v>130</v>
      </c>
      <c r="E382" s="42"/>
      <c r="F382" s="225" t="s">
        <v>539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130</v>
      </c>
      <c r="AU382" s="19" t="s">
        <v>82</v>
      </c>
    </row>
    <row r="383" s="12" customFormat="1" ht="22.8" customHeight="1">
      <c r="A383" s="12"/>
      <c r="B383" s="190"/>
      <c r="C383" s="191"/>
      <c r="D383" s="192" t="s">
        <v>71</v>
      </c>
      <c r="E383" s="204" t="s">
        <v>540</v>
      </c>
      <c r="F383" s="204" t="s">
        <v>541</v>
      </c>
      <c r="G383" s="191"/>
      <c r="H383" s="191"/>
      <c r="I383" s="194"/>
      <c r="J383" s="205">
        <f>BK383</f>
        <v>0</v>
      </c>
      <c r="K383" s="191"/>
      <c r="L383" s="196"/>
      <c r="M383" s="197"/>
      <c r="N383" s="198"/>
      <c r="O383" s="198"/>
      <c r="P383" s="199">
        <f>SUM(P384:P402)</f>
        <v>0</v>
      </c>
      <c r="Q383" s="198"/>
      <c r="R383" s="199">
        <f>SUM(R384:R402)</f>
        <v>0.71355279999999988</v>
      </c>
      <c r="S383" s="198"/>
      <c r="T383" s="200">
        <f>SUM(T384:T402)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1" t="s">
        <v>82</v>
      </c>
      <c r="AT383" s="202" t="s">
        <v>71</v>
      </c>
      <c r="AU383" s="202" t="s">
        <v>80</v>
      </c>
      <c r="AY383" s="201" t="s">
        <v>119</v>
      </c>
      <c r="BK383" s="203">
        <f>SUM(BK384:BK402)</f>
        <v>0</v>
      </c>
    </row>
    <row r="384" s="2" customFormat="1" ht="21.75" customHeight="1">
      <c r="A384" s="40"/>
      <c r="B384" s="41"/>
      <c r="C384" s="206" t="s">
        <v>542</v>
      </c>
      <c r="D384" s="206" t="s">
        <v>121</v>
      </c>
      <c r="E384" s="207" t="s">
        <v>543</v>
      </c>
      <c r="F384" s="208" t="s">
        <v>544</v>
      </c>
      <c r="G384" s="209" t="s">
        <v>178</v>
      </c>
      <c r="H384" s="210">
        <v>48.200000000000003</v>
      </c>
      <c r="I384" s="211"/>
      <c r="J384" s="212">
        <f>ROUND(I384*H384,2)</f>
        <v>0</v>
      </c>
      <c r="K384" s="208" t="s">
        <v>125</v>
      </c>
      <c r="L384" s="46"/>
      <c r="M384" s="213" t="s">
        <v>19</v>
      </c>
      <c r="N384" s="214" t="s">
        <v>43</v>
      </c>
      <c r="O384" s="86"/>
      <c r="P384" s="215">
        <f>O384*H384</f>
        <v>0</v>
      </c>
      <c r="Q384" s="215">
        <v>0.00014999999999999999</v>
      </c>
      <c r="R384" s="215">
        <f>Q384*H384</f>
        <v>0.0072299999999999994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232</v>
      </c>
      <c r="AT384" s="217" t="s">
        <v>121</v>
      </c>
      <c r="AU384" s="217" t="s">
        <v>82</v>
      </c>
      <c r="AY384" s="19" t="s">
        <v>119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232</v>
      </c>
      <c r="BM384" s="217" t="s">
        <v>545</v>
      </c>
    </row>
    <row r="385" s="2" customFormat="1">
      <c r="A385" s="40"/>
      <c r="B385" s="41"/>
      <c r="C385" s="42"/>
      <c r="D385" s="219" t="s">
        <v>128</v>
      </c>
      <c r="E385" s="42"/>
      <c r="F385" s="220" t="s">
        <v>546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128</v>
      </c>
      <c r="AU385" s="19" t="s">
        <v>82</v>
      </c>
    </row>
    <row r="386" s="2" customFormat="1">
      <c r="A386" s="40"/>
      <c r="B386" s="41"/>
      <c r="C386" s="42"/>
      <c r="D386" s="224" t="s">
        <v>130</v>
      </c>
      <c r="E386" s="42"/>
      <c r="F386" s="225" t="s">
        <v>547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130</v>
      </c>
      <c r="AU386" s="19" t="s">
        <v>82</v>
      </c>
    </row>
    <row r="387" s="13" customFormat="1">
      <c r="A387" s="13"/>
      <c r="B387" s="226"/>
      <c r="C387" s="227"/>
      <c r="D387" s="219" t="s">
        <v>132</v>
      </c>
      <c r="E387" s="228" t="s">
        <v>19</v>
      </c>
      <c r="F387" s="229" t="s">
        <v>395</v>
      </c>
      <c r="G387" s="227"/>
      <c r="H387" s="230">
        <v>48.200000000000003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132</v>
      </c>
      <c r="AU387" s="236" t="s">
        <v>82</v>
      </c>
      <c r="AV387" s="13" t="s">
        <v>82</v>
      </c>
      <c r="AW387" s="13" t="s">
        <v>33</v>
      </c>
      <c r="AX387" s="13" t="s">
        <v>72</v>
      </c>
      <c r="AY387" s="236" t="s">
        <v>119</v>
      </c>
    </row>
    <row r="388" s="14" customFormat="1">
      <c r="A388" s="14"/>
      <c r="B388" s="237"/>
      <c r="C388" s="238"/>
      <c r="D388" s="219" t="s">
        <v>132</v>
      </c>
      <c r="E388" s="239" t="s">
        <v>19</v>
      </c>
      <c r="F388" s="240" t="s">
        <v>134</v>
      </c>
      <c r="G388" s="238"/>
      <c r="H388" s="241">
        <v>48.200000000000003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7" t="s">
        <v>132</v>
      </c>
      <c r="AU388" s="247" t="s">
        <v>82</v>
      </c>
      <c r="AV388" s="14" t="s">
        <v>126</v>
      </c>
      <c r="AW388" s="14" t="s">
        <v>33</v>
      </c>
      <c r="AX388" s="14" t="s">
        <v>80</v>
      </c>
      <c r="AY388" s="247" t="s">
        <v>119</v>
      </c>
    </row>
    <row r="389" s="2" customFormat="1" ht="16.5" customHeight="1">
      <c r="A389" s="40"/>
      <c r="B389" s="41"/>
      <c r="C389" s="248" t="s">
        <v>548</v>
      </c>
      <c r="D389" s="248" t="s">
        <v>183</v>
      </c>
      <c r="E389" s="249" t="s">
        <v>549</v>
      </c>
      <c r="F389" s="250" t="s">
        <v>550</v>
      </c>
      <c r="G389" s="251" t="s">
        <v>526</v>
      </c>
      <c r="H389" s="252">
        <v>1518.3</v>
      </c>
      <c r="I389" s="253"/>
      <c r="J389" s="254">
        <f>ROUND(I389*H389,2)</f>
        <v>0</v>
      </c>
      <c r="K389" s="250" t="s">
        <v>125</v>
      </c>
      <c r="L389" s="255"/>
      <c r="M389" s="256" t="s">
        <v>19</v>
      </c>
      <c r="N389" s="257" t="s">
        <v>43</v>
      </c>
      <c r="O389" s="86"/>
      <c r="P389" s="215">
        <f>O389*H389</f>
        <v>0</v>
      </c>
      <c r="Q389" s="215">
        <v>0.00046000000000000001</v>
      </c>
      <c r="R389" s="215">
        <f>Q389*H389</f>
        <v>0.69841799999999998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338</v>
      </c>
      <c r="AT389" s="217" t="s">
        <v>183</v>
      </c>
      <c r="AU389" s="217" t="s">
        <v>82</v>
      </c>
      <c r="AY389" s="19" t="s">
        <v>119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80</v>
      </c>
      <c r="BK389" s="218">
        <f>ROUND(I389*H389,2)</f>
        <v>0</v>
      </c>
      <c r="BL389" s="19" t="s">
        <v>232</v>
      </c>
      <c r="BM389" s="217" t="s">
        <v>551</v>
      </c>
    </row>
    <row r="390" s="2" customFormat="1">
      <c r="A390" s="40"/>
      <c r="B390" s="41"/>
      <c r="C390" s="42"/>
      <c r="D390" s="219" t="s">
        <v>128</v>
      </c>
      <c r="E390" s="42"/>
      <c r="F390" s="220" t="s">
        <v>550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128</v>
      </c>
      <c r="AU390" s="19" t="s">
        <v>82</v>
      </c>
    </row>
    <row r="391" s="13" customFormat="1">
      <c r="A391" s="13"/>
      <c r="B391" s="226"/>
      <c r="C391" s="227"/>
      <c r="D391" s="219" t="s">
        <v>132</v>
      </c>
      <c r="E391" s="227"/>
      <c r="F391" s="229" t="s">
        <v>552</v>
      </c>
      <c r="G391" s="227"/>
      <c r="H391" s="230">
        <v>1518.3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132</v>
      </c>
      <c r="AU391" s="236" t="s">
        <v>82</v>
      </c>
      <c r="AV391" s="13" t="s">
        <v>82</v>
      </c>
      <c r="AW391" s="13" t="s">
        <v>4</v>
      </c>
      <c r="AX391" s="13" t="s">
        <v>80</v>
      </c>
      <c r="AY391" s="236" t="s">
        <v>119</v>
      </c>
    </row>
    <row r="392" s="2" customFormat="1" ht="21.75" customHeight="1">
      <c r="A392" s="40"/>
      <c r="B392" s="41"/>
      <c r="C392" s="206" t="s">
        <v>553</v>
      </c>
      <c r="D392" s="206" t="s">
        <v>121</v>
      </c>
      <c r="E392" s="207" t="s">
        <v>554</v>
      </c>
      <c r="F392" s="208" t="s">
        <v>555</v>
      </c>
      <c r="G392" s="209" t="s">
        <v>178</v>
      </c>
      <c r="H392" s="210">
        <v>48.200000000000003</v>
      </c>
      <c r="I392" s="211"/>
      <c r="J392" s="212">
        <f>ROUND(I392*H392,2)</f>
        <v>0</v>
      </c>
      <c r="K392" s="208" t="s">
        <v>125</v>
      </c>
      <c r="L392" s="46"/>
      <c r="M392" s="213" t="s">
        <v>19</v>
      </c>
      <c r="N392" s="214" t="s">
        <v>43</v>
      </c>
      <c r="O392" s="86"/>
      <c r="P392" s="215">
        <f>O392*H392</f>
        <v>0</v>
      </c>
      <c r="Q392" s="215">
        <v>1.0000000000000001E-05</v>
      </c>
      <c r="R392" s="215">
        <f>Q392*H392</f>
        <v>0.00048200000000000006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232</v>
      </c>
      <c r="AT392" s="217" t="s">
        <v>121</v>
      </c>
      <c r="AU392" s="217" t="s">
        <v>82</v>
      </c>
      <c r="AY392" s="19" t="s">
        <v>119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80</v>
      </c>
      <c r="BK392" s="218">
        <f>ROUND(I392*H392,2)</f>
        <v>0</v>
      </c>
      <c r="BL392" s="19" t="s">
        <v>232</v>
      </c>
      <c r="BM392" s="217" t="s">
        <v>556</v>
      </c>
    </row>
    <row r="393" s="2" customFormat="1">
      <c r="A393" s="40"/>
      <c r="B393" s="41"/>
      <c r="C393" s="42"/>
      <c r="D393" s="219" t="s">
        <v>128</v>
      </c>
      <c r="E393" s="42"/>
      <c r="F393" s="220" t="s">
        <v>557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128</v>
      </c>
      <c r="AU393" s="19" t="s">
        <v>82</v>
      </c>
    </row>
    <row r="394" s="2" customFormat="1">
      <c r="A394" s="40"/>
      <c r="B394" s="41"/>
      <c r="C394" s="42"/>
      <c r="D394" s="224" t="s">
        <v>130</v>
      </c>
      <c r="E394" s="42"/>
      <c r="F394" s="225" t="s">
        <v>558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130</v>
      </c>
      <c r="AU394" s="19" t="s">
        <v>82</v>
      </c>
    </row>
    <row r="395" s="13" customFormat="1">
      <c r="A395" s="13"/>
      <c r="B395" s="226"/>
      <c r="C395" s="227"/>
      <c r="D395" s="219" t="s">
        <v>132</v>
      </c>
      <c r="E395" s="228" t="s">
        <v>19</v>
      </c>
      <c r="F395" s="229" t="s">
        <v>395</v>
      </c>
      <c r="G395" s="227"/>
      <c r="H395" s="230">
        <v>48.200000000000003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132</v>
      </c>
      <c r="AU395" s="236" t="s">
        <v>82</v>
      </c>
      <c r="AV395" s="13" t="s">
        <v>82</v>
      </c>
      <c r="AW395" s="13" t="s">
        <v>33</v>
      </c>
      <c r="AX395" s="13" t="s">
        <v>72</v>
      </c>
      <c r="AY395" s="236" t="s">
        <v>119</v>
      </c>
    </row>
    <row r="396" s="14" customFormat="1">
      <c r="A396" s="14"/>
      <c r="B396" s="237"/>
      <c r="C396" s="238"/>
      <c r="D396" s="219" t="s">
        <v>132</v>
      </c>
      <c r="E396" s="239" t="s">
        <v>19</v>
      </c>
      <c r="F396" s="240" t="s">
        <v>134</v>
      </c>
      <c r="G396" s="238"/>
      <c r="H396" s="241">
        <v>48.200000000000003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132</v>
      </c>
      <c r="AU396" s="247" t="s">
        <v>82</v>
      </c>
      <c r="AV396" s="14" t="s">
        <v>126</v>
      </c>
      <c r="AW396" s="14" t="s">
        <v>33</v>
      </c>
      <c r="AX396" s="14" t="s">
        <v>80</v>
      </c>
      <c r="AY396" s="247" t="s">
        <v>119</v>
      </c>
    </row>
    <row r="397" s="2" customFormat="1" ht="24.15" customHeight="1">
      <c r="A397" s="40"/>
      <c r="B397" s="41"/>
      <c r="C397" s="248" t="s">
        <v>559</v>
      </c>
      <c r="D397" s="248" t="s">
        <v>183</v>
      </c>
      <c r="E397" s="249" t="s">
        <v>560</v>
      </c>
      <c r="F397" s="250" t="s">
        <v>561</v>
      </c>
      <c r="G397" s="251" t="s">
        <v>178</v>
      </c>
      <c r="H397" s="252">
        <v>53.020000000000003</v>
      </c>
      <c r="I397" s="253"/>
      <c r="J397" s="254">
        <f>ROUND(I397*H397,2)</f>
        <v>0</v>
      </c>
      <c r="K397" s="250" t="s">
        <v>125</v>
      </c>
      <c r="L397" s="255"/>
      <c r="M397" s="256" t="s">
        <v>19</v>
      </c>
      <c r="N397" s="257" t="s">
        <v>43</v>
      </c>
      <c r="O397" s="86"/>
      <c r="P397" s="215">
        <f>O397*H397</f>
        <v>0</v>
      </c>
      <c r="Q397" s="215">
        <v>0.00013999999999999999</v>
      </c>
      <c r="R397" s="215">
        <f>Q397*H397</f>
        <v>0.0074227999999999994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338</v>
      </c>
      <c r="AT397" s="217" t="s">
        <v>183</v>
      </c>
      <c r="AU397" s="217" t="s">
        <v>82</v>
      </c>
      <c r="AY397" s="19" t="s">
        <v>119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232</v>
      </c>
      <c r="BM397" s="217" t="s">
        <v>562</v>
      </c>
    </row>
    <row r="398" s="2" customFormat="1">
      <c r="A398" s="40"/>
      <c r="B398" s="41"/>
      <c r="C398" s="42"/>
      <c r="D398" s="219" t="s">
        <v>128</v>
      </c>
      <c r="E398" s="42"/>
      <c r="F398" s="220" t="s">
        <v>561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128</v>
      </c>
      <c r="AU398" s="19" t="s">
        <v>82</v>
      </c>
    </row>
    <row r="399" s="13" customFormat="1">
      <c r="A399" s="13"/>
      <c r="B399" s="226"/>
      <c r="C399" s="227"/>
      <c r="D399" s="219" t="s">
        <v>132</v>
      </c>
      <c r="E399" s="227"/>
      <c r="F399" s="229" t="s">
        <v>563</v>
      </c>
      <c r="G399" s="227"/>
      <c r="H399" s="230">
        <v>53.020000000000003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132</v>
      </c>
      <c r="AU399" s="236" t="s">
        <v>82</v>
      </c>
      <c r="AV399" s="13" t="s">
        <v>82</v>
      </c>
      <c r="AW399" s="13" t="s">
        <v>4</v>
      </c>
      <c r="AX399" s="13" t="s">
        <v>80</v>
      </c>
      <c r="AY399" s="236" t="s">
        <v>119</v>
      </c>
    </row>
    <row r="400" s="2" customFormat="1" ht="16.5" customHeight="1">
      <c r="A400" s="40"/>
      <c r="B400" s="41"/>
      <c r="C400" s="206" t="s">
        <v>564</v>
      </c>
      <c r="D400" s="206" t="s">
        <v>121</v>
      </c>
      <c r="E400" s="207" t="s">
        <v>565</v>
      </c>
      <c r="F400" s="208" t="s">
        <v>566</v>
      </c>
      <c r="G400" s="209" t="s">
        <v>170</v>
      </c>
      <c r="H400" s="210">
        <v>0.71399999999999997</v>
      </c>
      <c r="I400" s="211"/>
      <c r="J400" s="212">
        <f>ROUND(I400*H400,2)</f>
        <v>0</v>
      </c>
      <c r="K400" s="208" t="s">
        <v>125</v>
      </c>
      <c r="L400" s="46"/>
      <c r="M400" s="213" t="s">
        <v>19</v>
      </c>
      <c r="N400" s="214" t="s">
        <v>43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232</v>
      </c>
      <c r="AT400" s="217" t="s">
        <v>121</v>
      </c>
      <c r="AU400" s="217" t="s">
        <v>82</v>
      </c>
      <c r="AY400" s="19" t="s">
        <v>119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80</v>
      </c>
      <c r="BK400" s="218">
        <f>ROUND(I400*H400,2)</f>
        <v>0</v>
      </c>
      <c r="BL400" s="19" t="s">
        <v>232</v>
      </c>
      <c r="BM400" s="217" t="s">
        <v>567</v>
      </c>
    </row>
    <row r="401" s="2" customFormat="1">
      <c r="A401" s="40"/>
      <c r="B401" s="41"/>
      <c r="C401" s="42"/>
      <c r="D401" s="219" t="s">
        <v>128</v>
      </c>
      <c r="E401" s="42"/>
      <c r="F401" s="220" t="s">
        <v>568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128</v>
      </c>
      <c r="AU401" s="19" t="s">
        <v>82</v>
      </c>
    </row>
    <row r="402" s="2" customFormat="1">
      <c r="A402" s="40"/>
      <c r="B402" s="41"/>
      <c r="C402" s="42"/>
      <c r="D402" s="224" t="s">
        <v>130</v>
      </c>
      <c r="E402" s="42"/>
      <c r="F402" s="225" t="s">
        <v>569</v>
      </c>
      <c r="G402" s="42"/>
      <c r="H402" s="42"/>
      <c r="I402" s="221"/>
      <c r="J402" s="42"/>
      <c r="K402" s="42"/>
      <c r="L402" s="46"/>
      <c r="M402" s="269"/>
      <c r="N402" s="270"/>
      <c r="O402" s="271"/>
      <c r="P402" s="271"/>
      <c r="Q402" s="271"/>
      <c r="R402" s="271"/>
      <c r="S402" s="271"/>
      <c r="T402" s="272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130</v>
      </c>
      <c r="AU402" s="19" t="s">
        <v>82</v>
      </c>
    </row>
    <row r="403" s="2" customFormat="1" ht="6.96" customHeight="1">
      <c r="A403" s="40"/>
      <c r="B403" s="61"/>
      <c r="C403" s="62"/>
      <c r="D403" s="62"/>
      <c r="E403" s="62"/>
      <c r="F403" s="62"/>
      <c r="G403" s="62"/>
      <c r="H403" s="62"/>
      <c r="I403" s="62"/>
      <c r="J403" s="62"/>
      <c r="K403" s="62"/>
      <c r="L403" s="46"/>
      <c r="M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</row>
  </sheetData>
  <sheetProtection sheet="1" autoFilter="0" formatColumns="0" formatRows="0" objects="1" scenarios="1" spinCount="100000" saltValue="zQ9ESrV2brloVuWcjU27VcwCdg7z+gmfp5+t9FFMcC+ae2+3OTF8YNgkcvwsTI8JBcSdBjBU9unVVT/Fl+4G1A==" hashValue="V7a0oUD8aK4k3xTAibtLwNxIEu9CNUAFtyR2Lq3PBOim8BAu30wDqfm/ZMW3lXO4IEmAk6K8bmPbeqRwXW/9LQ==" algorithmName="SHA-512" password="CC35"/>
  <autoFilter ref="C89:K40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2/122251101"/>
    <hyperlink ref="F100" r:id="rId2" display="https://podminky.urs.cz/item/CS_URS_2024_02/132212131"/>
    <hyperlink ref="F105" r:id="rId3" display="https://podminky.urs.cz/item/CS_URS_2024_02/133212811"/>
    <hyperlink ref="F110" r:id="rId4" display="https://podminky.urs.cz/item/CS_URS_2024_02/162751117"/>
    <hyperlink ref="F115" r:id="rId5" display="https://podminky.urs.cz/item/CS_URS_2024_02/162751119"/>
    <hyperlink ref="F120" r:id="rId6" display="https://podminky.urs.cz/item/CS_URS_2024_02/167151101"/>
    <hyperlink ref="F123" r:id="rId7" display="https://podminky.urs.cz/item/CS_URS_2024_02/171201231"/>
    <hyperlink ref="F128" r:id="rId8" display="https://podminky.urs.cz/item/CS_URS_2024_02/181351003"/>
    <hyperlink ref="F135" r:id="rId9" display="https://podminky.urs.cz/item/CS_URS_2024_02/181411131"/>
    <hyperlink ref="F142" r:id="rId10" display="https://podminky.urs.cz/item/CS_URS_2024_02/271572211"/>
    <hyperlink ref="F150" r:id="rId11" display="https://podminky.urs.cz/item/CS_URS_2024_02/273321511"/>
    <hyperlink ref="F155" r:id="rId12" display="https://podminky.urs.cz/item/CS_URS_2024_02/273325912"/>
    <hyperlink ref="F161" r:id="rId13" display="https://podminky.urs.cz/item/CS_URS_2024_02/273325913"/>
    <hyperlink ref="F166" r:id="rId14" display="https://podminky.urs.cz/item/CS_URS_2024_02/273351121"/>
    <hyperlink ref="F171" r:id="rId15" display="https://podminky.urs.cz/item/CS_URS_2024_02/273351122"/>
    <hyperlink ref="F174" r:id="rId16" display="https://podminky.urs.cz/item/CS_URS_2024_02/273362021"/>
    <hyperlink ref="F184" r:id="rId17" display="https://podminky.urs.cz/item/CS_URS_2024_02/274313811"/>
    <hyperlink ref="F189" r:id="rId18" display="https://podminky.urs.cz/item/CS_URS_2024_02/274351121"/>
    <hyperlink ref="F194" r:id="rId19" display="https://podminky.urs.cz/item/CS_URS_2024_02/274351122"/>
    <hyperlink ref="F197" r:id="rId20" display="https://podminky.urs.cz/item/CS_URS_2024_02/275313811"/>
    <hyperlink ref="F202" r:id="rId21" display="https://podminky.urs.cz/item/CS_URS_2024_02/275351121"/>
    <hyperlink ref="F207" r:id="rId22" display="https://podminky.urs.cz/item/CS_URS_2024_02/275351122"/>
    <hyperlink ref="F211" r:id="rId23" display="https://podminky.urs.cz/item/CS_URS_2024_02/637121112"/>
    <hyperlink ref="F217" r:id="rId24" display="https://podminky.urs.cz/item/CS_URS_2024_02/916331112"/>
    <hyperlink ref="F226" r:id="rId25" display="https://podminky.urs.cz/item/CS_URS_2024_02/998011001"/>
    <hyperlink ref="F231" r:id="rId26" display="https://podminky.urs.cz/item/CS_URS_2024_02/711111001"/>
    <hyperlink ref="F239" r:id="rId27" display="https://podminky.urs.cz/item/CS_URS_2024_02/711141559"/>
    <hyperlink ref="F247" r:id="rId28" display="https://podminky.urs.cz/item/CS_URS_2024_02/998711101"/>
    <hyperlink ref="F262" r:id="rId29" display="https://podminky.urs.cz/item/CS_URS_2024_02/762332533"/>
    <hyperlink ref="F274" r:id="rId30" display="https://podminky.urs.cz/item/CS_URS_2024_02/762341250"/>
    <hyperlink ref="F284" r:id="rId31" display="https://podminky.urs.cz/item/CS_URS_2024_02/762342214"/>
    <hyperlink ref="F296" r:id="rId32" display="https://podminky.urs.cz/item/CS_URS_2024_02/762395000"/>
    <hyperlink ref="F301" r:id="rId33" display="https://podminky.urs.cz/item/CS_URS_2024_02/762511296"/>
    <hyperlink ref="F306" r:id="rId34" display="https://podminky.urs.cz/item/CS_URS_2024_02/762525104"/>
    <hyperlink ref="F314" r:id="rId35" display="https://podminky.urs.cz/item/CS_URS_2024_02/762595001"/>
    <hyperlink ref="F340" r:id="rId36" display="https://podminky.urs.cz/item/CS_URS_2024_02/762795000"/>
    <hyperlink ref="F356" r:id="rId37" display="https://podminky.urs.cz/item/CS_URS_2024_02/762895000"/>
    <hyperlink ref="F366" r:id="rId38" display="https://podminky.urs.cz/item/CS_URS_2024_02/998762101"/>
    <hyperlink ref="F370" r:id="rId39" display="https://podminky.urs.cz/item/CS_URS_2024_02/764541403"/>
    <hyperlink ref="F382" r:id="rId40" display="https://podminky.urs.cz/item/CS_URS_2024_02/998764101"/>
    <hyperlink ref="F386" r:id="rId41" display="https://podminky.urs.cz/item/CS_URS_2024_02/765162001"/>
    <hyperlink ref="F394" r:id="rId42" display="https://podminky.urs.cz/item/CS_URS_2024_02/765191001"/>
    <hyperlink ref="F402" r:id="rId43" display="https://podminky.urs.cz/item/CS_URS_2024_02/99876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Vrskmaň - novostavba dřevěného pódia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35</v>
      </c>
      <c r="G12" s="40"/>
      <c r="H12" s="40"/>
      <c r="I12" s="134" t="s">
        <v>23</v>
      </c>
      <c r="J12" s="139" t="str">
        <f>'Rekapitulace stavby'!AN8</f>
        <v>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Obec Vrskmaň, čp.46, Vrskmaň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PROKA - Michal Koblížek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ROUND((SUM(BE84:BE103)),  2)</f>
        <v>0</v>
      </c>
      <c r="G33" s="40"/>
      <c r="H33" s="40"/>
      <c r="I33" s="150">
        <v>0.20999999999999999</v>
      </c>
      <c r="J33" s="149">
        <f>ROUND(((SUM(BE84:BE103))*I33),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ROUND((SUM(BF84:BF103)),  2)</f>
        <v>0</v>
      </c>
      <c r="G34" s="40"/>
      <c r="H34" s="40"/>
      <c r="I34" s="150">
        <v>0.12</v>
      </c>
      <c r="J34" s="149">
        <f>ROUND(((SUM(BF84:BF103))*I34),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ROUND((SUM(BH84:BH103)),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Vrskmaň - novostavba dřevěného pódia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VRN - Vedlejší rozpočtové náklady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 xml:space="preserve">Obec Vrskmaň, čp.46, Vrskmaň </v>
      </c>
      <c r="G54" s="42"/>
      <c r="H54" s="42"/>
      <c r="I54" s="34" t="s">
        <v>31</v>
      </c>
      <c r="J54" s="38" t="str">
        <f>E21</f>
        <v xml:space="preserve">PROKA - Michal Koblížek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571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573</v>
      </c>
      <c r="E62" s="176"/>
      <c r="F62" s="176"/>
      <c r="G62" s="176"/>
      <c r="H62" s="176"/>
      <c r="I62" s="176"/>
      <c r="J62" s="177">
        <f>J92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574</v>
      </c>
      <c r="E63" s="176"/>
      <c r="F63" s="176"/>
      <c r="G63" s="176"/>
      <c r="H63" s="176"/>
      <c r="I63" s="176"/>
      <c r="J63" s="177">
        <f>J96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575</v>
      </c>
      <c r="E64" s="176"/>
      <c r="F64" s="176"/>
      <c r="G64" s="176"/>
      <c r="H64" s="176"/>
      <c r="I64" s="176"/>
      <c r="J64" s="177">
        <f>J100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Vrskmaň - novostavba dřevěného pódia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 xml:space="preserve">VRN - Vedlejší rozpočtové náklady 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7. 12. 2024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 xml:space="preserve">Obec Vrskmaň, čp.46, Vrskmaň </v>
      </c>
      <c r="G80" s="42"/>
      <c r="H80" s="42"/>
      <c r="I80" s="34" t="s">
        <v>31</v>
      </c>
      <c r="J80" s="38" t="str">
        <f>E21</f>
        <v xml:space="preserve">PROKA - Michal Koblížek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57</v>
      </c>
      <c r="E83" s="182" t="s">
        <v>53</v>
      </c>
      <c r="F83" s="182" t="s">
        <v>54</v>
      </c>
      <c r="G83" s="182" t="s">
        <v>106</v>
      </c>
      <c r="H83" s="182" t="s">
        <v>107</v>
      </c>
      <c r="I83" s="182" t="s">
        <v>108</v>
      </c>
      <c r="J83" s="182" t="s">
        <v>91</v>
      </c>
      <c r="K83" s="183" t="s">
        <v>109</v>
      </c>
      <c r="L83" s="184"/>
      <c r="M83" s="94" t="s">
        <v>19</v>
      </c>
      <c r="N83" s="95" t="s">
        <v>42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83</v>
      </c>
      <c r="F85" s="193" t="s">
        <v>576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P86+P92+P96+P100</f>
        <v>0</v>
      </c>
      <c r="Q85" s="198"/>
      <c r="R85" s="199">
        <f>R86+R92+R96+R100</f>
        <v>0</v>
      </c>
      <c r="S85" s="198"/>
      <c r="T85" s="200">
        <f>T86+T92+T96+T100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154</v>
      </c>
      <c r="AT85" s="202" t="s">
        <v>71</v>
      </c>
      <c r="AU85" s="202" t="s">
        <v>72</v>
      </c>
      <c r="AY85" s="201" t="s">
        <v>119</v>
      </c>
      <c r="BK85" s="203">
        <f>BK86+BK92+BK96+BK100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577</v>
      </c>
      <c r="F86" s="204" t="s">
        <v>578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SUM(P87:P91)</f>
        <v>0</v>
      </c>
      <c r="Q86" s="198"/>
      <c r="R86" s="199">
        <f>SUM(R87:R91)</f>
        <v>0</v>
      </c>
      <c r="S86" s="198"/>
      <c r="T86" s="200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154</v>
      </c>
      <c r="AT86" s="202" t="s">
        <v>71</v>
      </c>
      <c r="AU86" s="202" t="s">
        <v>80</v>
      </c>
      <c r="AY86" s="201" t="s">
        <v>119</v>
      </c>
      <c r="BK86" s="203">
        <f>SUM(BK87:BK91)</f>
        <v>0</v>
      </c>
    </row>
    <row r="87" s="2" customFormat="1" ht="16.5" customHeight="1">
      <c r="A87" s="40"/>
      <c r="B87" s="41"/>
      <c r="C87" s="206" t="s">
        <v>80</v>
      </c>
      <c r="D87" s="206" t="s">
        <v>121</v>
      </c>
      <c r="E87" s="207" t="s">
        <v>579</v>
      </c>
      <c r="F87" s="208" t="s">
        <v>580</v>
      </c>
      <c r="G87" s="209" t="s">
        <v>505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581</v>
      </c>
      <c r="AT87" s="217" t="s">
        <v>121</v>
      </c>
      <c r="AU87" s="217" t="s">
        <v>82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581</v>
      </c>
      <c r="BM87" s="217" t="s">
        <v>582</v>
      </c>
    </row>
    <row r="88" s="2" customFormat="1">
      <c r="A88" s="40"/>
      <c r="B88" s="41"/>
      <c r="C88" s="42"/>
      <c r="D88" s="219" t="s">
        <v>128</v>
      </c>
      <c r="E88" s="42"/>
      <c r="F88" s="220" t="s">
        <v>583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82</v>
      </c>
    </row>
    <row r="89" s="2" customFormat="1">
      <c r="A89" s="40"/>
      <c r="B89" s="41"/>
      <c r="C89" s="42"/>
      <c r="D89" s="219" t="s">
        <v>223</v>
      </c>
      <c r="E89" s="42"/>
      <c r="F89" s="268" t="s">
        <v>584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223</v>
      </c>
      <c r="AU89" s="19" t="s">
        <v>82</v>
      </c>
    </row>
    <row r="90" s="2" customFormat="1" ht="16.5" customHeight="1">
      <c r="A90" s="40"/>
      <c r="B90" s="41"/>
      <c r="C90" s="206" t="s">
        <v>82</v>
      </c>
      <c r="D90" s="206" t="s">
        <v>121</v>
      </c>
      <c r="E90" s="207" t="s">
        <v>585</v>
      </c>
      <c r="F90" s="208" t="s">
        <v>586</v>
      </c>
      <c r="G90" s="209" t="s">
        <v>505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581</v>
      </c>
      <c r="AT90" s="217" t="s">
        <v>121</v>
      </c>
      <c r="AU90" s="217" t="s">
        <v>82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581</v>
      </c>
      <c r="BM90" s="217" t="s">
        <v>587</v>
      </c>
    </row>
    <row r="91" s="2" customFormat="1">
      <c r="A91" s="40"/>
      <c r="B91" s="41"/>
      <c r="C91" s="42"/>
      <c r="D91" s="219" t="s">
        <v>128</v>
      </c>
      <c r="E91" s="42"/>
      <c r="F91" s="220" t="s">
        <v>588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82</v>
      </c>
    </row>
    <row r="92" s="12" customFormat="1" ht="22.8" customHeight="1">
      <c r="A92" s="12"/>
      <c r="B92" s="190"/>
      <c r="C92" s="191"/>
      <c r="D92" s="192" t="s">
        <v>71</v>
      </c>
      <c r="E92" s="204" t="s">
        <v>589</v>
      </c>
      <c r="F92" s="204" t="s">
        <v>590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SUM(P93:P95)</f>
        <v>0</v>
      </c>
      <c r="Q92" s="198"/>
      <c r="R92" s="199">
        <f>SUM(R93:R95)</f>
        <v>0</v>
      </c>
      <c r="S92" s="198"/>
      <c r="T92" s="200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154</v>
      </c>
      <c r="AT92" s="202" t="s">
        <v>71</v>
      </c>
      <c r="AU92" s="202" t="s">
        <v>80</v>
      </c>
      <c r="AY92" s="201" t="s">
        <v>119</v>
      </c>
      <c r="BK92" s="203">
        <f>SUM(BK93:BK95)</f>
        <v>0</v>
      </c>
    </row>
    <row r="93" s="2" customFormat="1" ht="16.5" customHeight="1">
      <c r="A93" s="40"/>
      <c r="B93" s="41"/>
      <c r="C93" s="206" t="s">
        <v>141</v>
      </c>
      <c r="D93" s="206" t="s">
        <v>121</v>
      </c>
      <c r="E93" s="207" t="s">
        <v>591</v>
      </c>
      <c r="F93" s="208" t="s">
        <v>592</v>
      </c>
      <c r="G93" s="209" t="s">
        <v>505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581</v>
      </c>
      <c r="AT93" s="217" t="s">
        <v>121</v>
      </c>
      <c r="AU93" s="217" t="s">
        <v>82</v>
      </c>
      <c r="AY93" s="19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581</v>
      </c>
      <c r="BM93" s="217" t="s">
        <v>593</v>
      </c>
    </row>
    <row r="94" s="2" customFormat="1">
      <c r="A94" s="40"/>
      <c r="B94" s="41"/>
      <c r="C94" s="42"/>
      <c r="D94" s="219" t="s">
        <v>128</v>
      </c>
      <c r="E94" s="42"/>
      <c r="F94" s="220" t="s">
        <v>594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82</v>
      </c>
    </row>
    <row r="95" s="2" customFormat="1">
      <c r="A95" s="40"/>
      <c r="B95" s="41"/>
      <c r="C95" s="42"/>
      <c r="D95" s="219" t="s">
        <v>223</v>
      </c>
      <c r="E95" s="42"/>
      <c r="F95" s="268" t="s">
        <v>595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223</v>
      </c>
      <c r="AU95" s="19" t="s">
        <v>82</v>
      </c>
    </row>
    <row r="96" s="12" customFormat="1" ht="22.8" customHeight="1">
      <c r="A96" s="12"/>
      <c r="B96" s="190"/>
      <c r="C96" s="191"/>
      <c r="D96" s="192" t="s">
        <v>71</v>
      </c>
      <c r="E96" s="204" t="s">
        <v>596</v>
      </c>
      <c r="F96" s="204" t="s">
        <v>597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SUM(P97:P99)</f>
        <v>0</v>
      </c>
      <c r="Q96" s="198"/>
      <c r="R96" s="199">
        <f>SUM(R97:R99)</f>
        <v>0</v>
      </c>
      <c r="S96" s="198"/>
      <c r="T96" s="200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154</v>
      </c>
      <c r="AT96" s="202" t="s">
        <v>71</v>
      </c>
      <c r="AU96" s="202" t="s">
        <v>80</v>
      </c>
      <c r="AY96" s="201" t="s">
        <v>119</v>
      </c>
      <c r="BK96" s="203">
        <f>SUM(BK97:BK99)</f>
        <v>0</v>
      </c>
    </row>
    <row r="97" s="2" customFormat="1" ht="16.5" customHeight="1">
      <c r="A97" s="40"/>
      <c r="B97" s="41"/>
      <c r="C97" s="206" t="s">
        <v>126</v>
      </c>
      <c r="D97" s="206" t="s">
        <v>121</v>
      </c>
      <c r="E97" s="207" t="s">
        <v>598</v>
      </c>
      <c r="F97" s="208" t="s">
        <v>597</v>
      </c>
      <c r="G97" s="209" t="s">
        <v>505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581</v>
      </c>
      <c r="AT97" s="217" t="s">
        <v>121</v>
      </c>
      <c r="AU97" s="217" t="s">
        <v>82</v>
      </c>
      <c r="AY97" s="19" t="s">
        <v>119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581</v>
      </c>
      <c r="BM97" s="217" t="s">
        <v>599</v>
      </c>
    </row>
    <row r="98" s="2" customFormat="1">
      <c r="A98" s="40"/>
      <c r="B98" s="41"/>
      <c r="C98" s="42"/>
      <c r="D98" s="219" t="s">
        <v>128</v>
      </c>
      <c r="E98" s="42"/>
      <c r="F98" s="220" t="s">
        <v>597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82</v>
      </c>
    </row>
    <row r="99" s="2" customFormat="1">
      <c r="A99" s="40"/>
      <c r="B99" s="41"/>
      <c r="C99" s="42"/>
      <c r="D99" s="219" t="s">
        <v>223</v>
      </c>
      <c r="E99" s="42"/>
      <c r="F99" s="268" t="s">
        <v>600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223</v>
      </c>
      <c r="AU99" s="19" t="s">
        <v>82</v>
      </c>
    </row>
    <row r="100" s="12" customFormat="1" ht="22.8" customHeight="1">
      <c r="A100" s="12"/>
      <c r="B100" s="190"/>
      <c r="C100" s="191"/>
      <c r="D100" s="192" t="s">
        <v>71</v>
      </c>
      <c r="E100" s="204" t="s">
        <v>601</v>
      </c>
      <c r="F100" s="204" t="s">
        <v>602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SUM(P101:P103)</f>
        <v>0</v>
      </c>
      <c r="Q100" s="198"/>
      <c r="R100" s="199">
        <f>SUM(R101:R103)</f>
        <v>0</v>
      </c>
      <c r="S100" s="198"/>
      <c r="T100" s="200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154</v>
      </c>
      <c r="AT100" s="202" t="s">
        <v>71</v>
      </c>
      <c r="AU100" s="202" t="s">
        <v>80</v>
      </c>
      <c r="AY100" s="201" t="s">
        <v>119</v>
      </c>
      <c r="BK100" s="203">
        <f>SUM(BK101:BK103)</f>
        <v>0</v>
      </c>
    </row>
    <row r="101" s="2" customFormat="1" ht="16.5" customHeight="1">
      <c r="A101" s="40"/>
      <c r="B101" s="41"/>
      <c r="C101" s="206" t="s">
        <v>154</v>
      </c>
      <c r="D101" s="206" t="s">
        <v>121</v>
      </c>
      <c r="E101" s="207" t="s">
        <v>603</v>
      </c>
      <c r="F101" s="208" t="s">
        <v>602</v>
      </c>
      <c r="G101" s="209" t="s">
        <v>505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581</v>
      </c>
      <c r="AT101" s="217" t="s">
        <v>121</v>
      </c>
      <c r="AU101" s="217" t="s">
        <v>82</v>
      </c>
      <c r="AY101" s="19" t="s">
        <v>119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581</v>
      </c>
      <c r="BM101" s="217" t="s">
        <v>604</v>
      </c>
    </row>
    <row r="102" s="2" customFormat="1">
      <c r="A102" s="40"/>
      <c r="B102" s="41"/>
      <c r="C102" s="42"/>
      <c r="D102" s="219" t="s">
        <v>128</v>
      </c>
      <c r="E102" s="42"/>
      <c r="F102" s="220" t="s">
        <v>602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128</v>
      </c>
      <c r="AU102" s="19" t="s">
        <v>82</v>
      </c>
    </row>
    <row r="103" s="2" customFormat="1">
      <c r="A103" s="40"/>
      <c r="B103" s="41"/>
      <c r="C103" s="42"/>
      <c r="D103" s="219" t="s">
        <v>223</v>
      </c>
      <c r="E103" s="42"/>
      <c r="F103" s="268" t="s">
        <v>605</v>
      </c>
      <c r="G103" s="42"/>
      <c r="H103" s="42"/>
      <c r="I103" s="221"/>
      <c r="J103" s="42"/>
      <c r="K103" s="42"/>
      <c r="L103" s="46"/>
      <c r="M103" s="269"/>
      <c r="N103" s="270"/>
      <c r="O103" s="271"/>
      <c r="P103" s="271"/>
      <c r="Q103" s="271"/>
      <c r="R103" s="271"/>
      <c r="S103" s="271"/>
      <c r="T103" s="272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223</v>
      </c>
      <c r="AU103" s="19" t="s">
        <v>82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Neh+FlJ5ty46B9unZhoVlFSst6ztC3oLmHEbKXrgz1zE4xOgBqtX0QxHdGx1dvhpa8QdyVKMH417ZAV4QPyE/w==" hashValue="1z4lzFbS5pyFnujZNs+vHLn4jz7eutewoiWzbjv/Ah33tzr70SsBPkPV/u15CYp+l+jx4aSBVbokiOBWkoG89Q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606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607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608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609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610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611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612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613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614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615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616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79</v>
      </c>
      <c r="F18" s="284" t="s">
        <v>617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618</v>
      </c>
      <c r="F19" s="284" t="s">
        <v>619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620</v>
      </c>
      <c r="F20" s="284" t="s">
        <v>621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622</v>
      </c>
      <c r="F21" s="284" t="s">
        <v>623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624</v>
      </c>
      <c r="F22" s="284" t="s">
        <v>625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626</v>
      </c>
      <c r="F23" s="284" t="s">
        <v>627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628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629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630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631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632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633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634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635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636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637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638</v>
      </c>
      <c r="F37" s="284"/>
      <c r="G37" s="284" t="s">
        <v>639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640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641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642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643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644</v>
      </c>
      <c r="F42" s="284"/>
      <c r="G42" s="284" t="s">
        <v>645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646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647</v>
      </c>
      <c r="F44" s="284"/>
      <c r="G44" s="284" t="s">
        <v>648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649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650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651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652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653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654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655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656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657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658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659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660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661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662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663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664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665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666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667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668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669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670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671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672</v>
      </c>
      <c r="D76" s="302"/>
      <c r="E76" s="302"/>
      <c r="F76" s="302" t="s">
        <v>673</v>
      </c>
      <c r="G76" s="303"/>
      <c r="H76" s="302" t="s">
        <v>54</v>
      </c>
      <c r="I76" s="302" t="s">
        <v>57</v>
      </c>
      <c r="J76" s="302" t="s">
        <v>674</v>
      </c>
      <c r="K76" s="301"/>
    </row>
    <row r="77" s="1" customFormat="1" ht="17.25" customHeight="1">
      <c r="B77" s="299"/>
      <c r="C77" s="304" t="s">
        <v>675</v>
      </c>
      <c r="D77" s="304"/>
      <c r="E77" s="304"/>
      <c r="F77" s="305" t="s">
        <v>676</v>
      </c>
      <c r="G77" s="306"/>
      <c r="H77" s="304"/>
      <c r="I77" s="304"/>
      <c r="J77" s="304" t="s">
        <v>677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678</v>
      </c>
      <c r="G79" s="311"/>
      <c r="H79" s="287" t="s">
        <v>679</v>
      </c>
      <c r="I79" s="287" t="s">
        <v>680</v>
      </c>
      <c r="J79" s="287">
        <v>20</v>
      </c>
      <c r="K79" s="301"/>
    </row>
    <row r="80" s="1" customFormat="1" ht="15" customHeight="1">
      <c r="B80" s="299"/>
      <c r="C80" s="287" t="s">
        <v>681</v>
      </c>
      <c r="D80" s="287"/>
      <c r="E80" s="287"/>
      <c r="F80" s="310" t="s">
        <v>678</v>
      </c>
      <c r="G80" s="311"/>
      <c r="H80" s="287" t="s">
        <v>682</v>
      </c>
      <c r="I80" s="287" t="s">
        <v>680</v>
      </c>
      <c r="J80" s="287">
        <v>120</v>
      </c>
      <c r="K80" s="301"/>
    </row>
    <row r="81" s="1" customFormat="1" ht="15" customHeight="1">
      <c r="B81" s="312"/>
      <c r="C81" s="287" t="s">
        <v>683</v>
      </c>
      <c r="D81" s="287"/>
      <c r="E81" s="287"/>
      <c r="F81" s="310" t="s">
        <v>684</v>
      </c>
      <c r="G81" s="311"/>
      <c r="H81" s="287" t="s">
        <v>685</v>
      </c>
      <c r="I81" s="287" t="s">
        <v>680</v>
      </c>
      <c r="J81" s="287">
        <v>50</v>
      </c>
      <c r="K81" s="301"/>
    </row>
    <row r="82" s="1" customFormat="1" ht="15" customHeight="1">
      <c r="B82" s="312"/>
      <c r="C82" s="287" t="s">
        <v>686</v>
      </c>
      <c r="D82" s="287"/>
      <c r="E82" s="287"/>
      <c r="F82" s="310" t="s">
        <v>678</v>
      </c>
      <c r="G82" s="311"/>
      <c r="H82" s="287" t="s">
        <v>687</v>
      </c>
      <c r="I82" s="287" t="s">
        <v>688</v>
      </c>
      <c r="J82" s="287"/>
      <c r="K82" s="301"/>
    </row>
    <row r="83" s="1" customFormat="1" ht="15" customHeight="1">
      <c r="B83" s="312"/>
      <c r="C83" s="313" t="s">
        <v>689</v>
      </c>
      <c r="D83" s="313"/>
      <c r="E83" s="313"/>
      <c r="F83" s="314" t="s">
        <v>684</v>
      </c>
      <c r="G83" s="313"/>
      <c r="H83" s="313" t="s">
        <v>690</v>
      </c>
      <c r="I83" s="313" t="s">
        <v>680</v>
      </c>
      <c r="J83" s="313">
        <v>15</v>
      </c>
      <c r="K83" s="301"/>
    </row>
    <row r="84" s="1" customFormat="1" ht="15" customHeight="1">
      <c r="B84" s="312"/>
      <c r="C84" s="313" t="s">
        <v>691</v>
      </c>
      <c r="D84" s="313"/>
      <c r="E84" s="313"/>
      <c r="F84" s="314" t="s">
        <v>684</v>
      </c>
      <c r="G84" s="313"/>
      <c r="H84" s="313" t="s">
        <v>692</v>
      </c>
      <c r="I84" s="313" t="s">
        <v>680</v>
      </c>
      <c r="J84" s="313">
        <v>15</v>
      </c>
      <c r="K84" s="301"/>
    </row>
    <row r="85" s="1" customFormat="1" ht="15" customHeight="1">
      <c r="B85" s="312"/>
      <c r="C85" s="313" t="s">
        <v>693</v>
      </c>
      <c r="D85" s="313"/>
      <c r="E85" s="313"/>
      <c r="F85" s="314" t="s">
        <v>684</v>
      </c>
      <c r="G85" s="313"/>
      <c r="H85" s="313" t="s">
        <v>694</v>
      </c>
      <c r="I85" s="313" t="s">
        <v>680</v>
      </c>
      <c r="J85" s="313">
        <v>20</v>
      </c>
      <c r="K85" s="301"/>
    </row>
    <row r="86" s="1" customFormat="1" ht="15" customHeight="1">
      <c r="B86" s="312"/>
      <c r="C86" s="313" t="s">
        <v>695</v>
      </c>
      <c r="D86" s="313"/>
      <c r="E86" s="313"/>
      <c r="F86" s="314" t="s">
        <v>684</v>
      </c>
      <c r="G86" s="313"/>
      <c r="H86" s="313" t="s">
        <v>696</v>
      </c>
      <c r="I86" s="313" t="s">
        <v>680</v>
      </c>
      <c r="J86" s="313">
        <v>20</v>
      </c>
      <c r="K86" s="301"/>
    </row>
    <row r="87" s="1" customFormat="1" ht="15" customHeight="1">
      <c r="B87" s="312"/>
      <c r="C87" s="287" t="s">
        <v>697</v>
      </c>
      <c r="D87" s="287"/>
      <c r="E87" s="287"/>
      <c r="F87" s="310" t="s">
        <v>684</v>
      </c>
      <c r="G87" s="311"/>
      <c r="H87" s="287" t="s">
        <v>698</v>
      </c>
      <c r="I87" s="287" t="s">
        <v>680</v>
      </c>
      <c r="J87" s="287">
        <v>50</v>
      </c>
      <c r="K87" s="301"/>
    </row>
    <row r="88" s="1" customFormat="1" ht="15" customHeight="1">
      <c r="B88" s="312"/>
      <c r="C88" s="287" t="s">
        <v>699</v>
      </c>
      <c r="D88" s="287"/>
      <c r="E88" s="287"/>
      <c r="F88" s="310" t="s">
        <v>684</v>
      </c>
      <c r="G88" s="311"/>
      <c r="H88" s="287" t="s">
        <v>700</v>
      </c>
      <c r="I88" s="287" t="s">
        <v>680</v>
      </c>
      <c r="J88" s="287">
        <v>20</v>
      </c>
      <c r="K88" s="301"/>
    </row>
    <row r="89" s="1" customFormat="1" ht="15" customHeight="1">
      <c r="B89" s="312"/>
      <c r="C89" s="287" t="s">
        <v>701</v>
      </c>
      <c r="D89" s="287"/>
      <c r="E89" s="287"/>
      <c r="F89" s="310" t="s">
        <v>684</v>
      </c>
      <c r="G89" s="311"/>
      <c r="H89" s="287" t="s">
        <v>702</v>
      </c>
      <c r="I89" s="287" t="s">
        <v>680</v>
      </c>
      <c r="J89" s="287">
        <v>20</v>
      </c>
      <c r="K89" s="301"/>
    </row>
    <row r="90" s="1" customFormat="1" ht="15" customHeight="1">
      <c r="B90" s="312"/>
      <c r="C90" s="287" t="s">
        <v>703</v>
      </c>
      <c r="D90" s="287"/>
      <c r="E90" s="287"/>
      <c r="F90" s="310" t="s">
        <v>684</v>
      </c>
      <c r="G90" s="311"/>
      <c r="H90" s="287" t="s">
        <v>704</v>
      </c>
      <c r="I90" s="287" t="s">
        <v>680</v>
      </c>
      <c r="J90" s="287">
        <v>50</v>
      </c>
      <c r="K90" s="301"/>
    </row>
    <row r="91" s="1" customFormat="1" ht="15" customHeight="1">
      <c r="B91" s="312"/>
      <c r="C91" s="287" t="s">
        <v>705</v>
      </c>
      <c r="D91" s="287"/>
      <c r="E91" s="287"/>
      <c r="F91" s="310" t="s">
        <v>684</v>
      </c>
      <c r="G91" s="311"/>
      <c r="H91" s="287" t="s">
        <v>705</v>
      </c>
      <c r="I91" s="287" t="s">
        <v>680</v>
      </c>
      <c r="J91" s="287">
        <v>50</v>
      </c>
      <c r="K91" s="301"/>
    </row>
    <row r="92" s="1" customFormat="1" ht="15" customHeight="1">
      <c r="B92" s="312"/>
      <c r="C92" s="287" t="s">
        <v>706</v>
      </c>
      <c r="D92" s="287"/>
      <c r="E92" s="287"/>
      <c r="F92" s="310" t="s">
        <v>684</v>
      </c>
      <c r="G92" s="311"/>
      <c r="H92" s="287" t="s">
        <v>707</v>
      </c>
      <c r="I92" s="287" t="s">
        <v>680</v>
      </c>
      <c r="J92" s="287">
        <v>255</v>
      </c>
      <c r="K92" s="301"/>
    </row>
    <row r="93" s="1" customFormat="1" ht="15" customHeight="1">
      <c r="B93" s="312"/>
      <c r="C93" s="287" t="s">
        <v>708</v>
      </c>
      <c r="D93" s="287"/>
      <c r="E93" s="287"/>
      <c r="F93" s="310" t="s">
        <v>678</v>
      </c>
      <c r="G93" s="311"/>
      <c r="H93" s="287" t="s">
        <v>709</v>
      </c>
      <c r="I93" s="287" t="s">
        <v>710</v>
      </c>
      <c r="J93" s="287"/>
      <c r="K93" s="301"/>
    </row>
    <row r="94" s="1" customFormat="1" ht="15" customHeight="1">
      <c r="B94" s="312"/>
      <c r="C94" s="287" t="s">
        <v>711</v>
      </c>
      <c r="D94" s="287"/>
      <c r="E94" s="287"/>
      <c r="F94" s="310" t="s">
        <v>678</v>
      </c>
      <c r="G94" s="311"/>
      <c r="H94" s="287" t="s">
        <v>712</v>
      </c>
      <c r="I94" s="287" t="s">
        <v>713</v>
      </c>
      <c r="J94" s="287"/>
      <c r="K94" s="301"/>
    </row>
    <row r="95" s="1" customFormat="1" ht="15" customHeight="1">
      <c r="B95" s="312"/>
      <c r="C95" s="287" t="s">
        <v>714</v>
      </c>
      <c r="D95" s="287"/>
      <c r="E95" s="287"/>
      <c r="F95" s="310" t="s">
        <v>678</v>
      </c>
      <c r="G95" s="311"/>
      <c r="H95" s="287" t="s">
        <v>714</v>
      </c>
      <c r="I95" s="287" t="s">
        <v>713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678</v>
      </c>
      <c r="G96" s="311"/>
      <c r="H96" s="287" t="s">
        <v>715</v>
      </c>
      <c r="I96" s="287" t="s">
        <v>713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678</v>
      </c>
      <c r="G97" s="311"/>
      <c r="H97" s="287" t="s">
        <v>716</v>
      </c>
      <c r="I97" s="287" t="s">
        <v>713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717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672</v>
      </c>
      <c r="D103" s="302"/>
      <c r="E103" s="302"/>
      <c r="F103" s="302" t="s">
        <v>673</v>
      </c>
      <c r="G103" s="303"/>
      <c r="H103" s="302" t="s">
        <v>54</v>
      </c>
      <c r="I103" s="302" t="s">
        <v>57</v>
      </c>
      <c r="J103" s="302" t="s">
        <v>674</v>
      </c>
      <c r="K103" s="301"/>
    </row>
    <row r="104" s="1" customFormat="1" ht="17.25" customHeight="1">
      <c r="B104" s="299"/>
      <c r="C104" s="304" t="s">
        <v>675</v>
      </c>
      <c r="D104" s="304"/>
      <c r="E104" s="304"/>
      <c r="F104" s="305" t="s">
        <v>676</v>
      </c>
      <c r="G104" s="306"/>
      <c r="H104" s="304"/>
      <c r="I104" s="304"/>
      <c r="J104" s="304" t="s">
        <v>677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678</v>
      </c>
      <c r="G106" s="287"/>
      <c r="H106" s="287" t="s">
        <v>718</v>
      </c>
      <c r="I106" s="287" t="s">
        <v>680</v>
      </c>
      <c r="J106" s="287">
        <v>20</v>
      </c>
      <c r="K106" s="301"/>
    </row>
    <row r="107" s="1" customFormat="1" ht="15" customHeight="1">
      <c r="B107" s="299"/>
      <c r="C107" s="287" t="s">
        <v>681</v>
      </c>
      <c r="D107" s="287"/>
      <c r="E107" s="287"/>
      <c r="F107" s="310" t="s">
        <v>678</v>
      </c>
      <c r="G107" s="287"/>
      <c r="H107" s="287" t="s">
        <v>718</v>
      </c>
      <c r="I107" s="287" t="s">
        <v>680</v>
      </c>
      <c r="J107" s="287">
        <v>120</v>
      </c>
      <c r="K107" s="301"/>
    </row>
    <row r="108" s="1" customFormat="1" ht="15" customHeight="1">
      <c r="B108" s="312"/>
      <c r="C108" s="287" t="s">
        <v>683</v>
      </c>
      <c r="D108" s="287"/>
      <c r="E108" s="287"/>
      <c r="F108" s="310" t="s">
        <v>684</v>
      </c>
      <c r="G108" s="287"/>
      <c r="H108" s="287" t="s">
        <v>718</v>
      </c>
      <c r="I108" s="287" t="s">
        <v>680</v>
      </c>
      <c r="J108" s="287">
        <v>50</v>
      </c>
      <c r="K108" s="301"/>
    </row>
    <row r="109" s="1" customFormat="1" ht="15" customHeight="1">
      <c r="B109" s="312"/>
      <c r="C109" s="287" t="s">
        <v>686</v>
      </c>
      <c r="D109" s="287"/>
      <c r="E109" s="287"/>
      <c r="F109" s="310" t="s">
        <v>678</v>
      </c>
      <c r="G109" s="287"/>
      <c r="H109" s="287" t="s">
        <v>718</v>
      </c>
      <c r="I109" s="287" t="s">
        <v>688</v>
      </c>
      <c r="J109" s="287"/>
      <c r="K109" s="301"/>
    </row>
    <row r="110" s="1" customFormat="1" ht="15" customHeight="1">
      <c r="B110" s="312"/>
      <c r="C110" s="287" t="s">
        <v>697</v>
      </c>
      <c r="D110" s="287"/>
      <c r="E110" s="287"/>
      <c r="F110" s="310" t="s">
        <v>684</v>
      </c>
      <c r="G110" s="287"/>
      <c r="H110" s="287" t="s">
        <v>718</v>
      </c>
      <c r="I110" s="287" t="s">
        <v>680</v>
      </c>
      <c r="J110" s="287">
        <v>50</v>
      </c>
      <c r="K110" s="301"/>
    </row>
    <row r="111" s="1" customFormat="1" ht="15" customHeight="1">
      <c r="B111" s="312"/>
      <c r="C111" s="287" t="s">
        <v>705</v>
      </c>
      <c r="D111" s="287"/>
      <c r="E111" s="287"/>
      <c r="F111" s="310" t="s">
        <v>684</v>
      </c>
      <c r="G111" s="287"/>
      <c r="H111" s="287" t="s">
        <v>718</v>
      </c>
      <c r="I111" s="287" t="s">
        <v>680</v>
      </c>
      <c r="J111" s="287">
        <v>50</v>
      </c>
      <c r="K111" s="301"/>
    </row>
    <row r="112" s="1" customFormat="1" ht="15" customHeight="1">
      <c r="B112" s="312"/>
      <c r="C112" s="287" t="s">
        <v>703</v>
      </c>
      <c r="D112" s="287"/>
      <c r="E112" s="287"/>
      <c r="F112" s="310" t="s">
        <v>684</v>
      </c>
      <c r="G112" s="287"/>
      <c r="H112" s="287" t="s">
        <v>718</v>
      </c>
      <c r="I112" s="287" t="s">
        <v>680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678</v>
      </c>
      <c r="G113" s="287"/>
      <c r="H113" s="287" t="s">
        <v>719</v>
      </c>
      <c r="I113" s="287" t="s">
        <v>680</v>
      </c>
      <c r="J113" s="287">
        <v>20</v>
      </c>
      <c r="K113" s="301"/>
    </row>
    <row r="114" s="1" customFormat="1" ht="15" customHeight="1">
      <c r="B114" s="312"/>
      <c r="C114" s="287" t="s">
        <v>720</v>
      </c>
      <c r="D114" s="287"/>
      <c r="E114" s="287"/>
      <c r="F114" s="310" t="s">
        <v>678</v>
      </c>
      <c r="G114" s="287"/>
      <c r="H114" s="287" t="s">
        <v>721</v>
      </c>
      <c r="I114" s="287" t="s">
        <v>680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678</v>
      </c>
      <c r="G115" s="287"/>
      <c r="H115" s="287" t="s">
        <v>722</v>
      </c>
      <c r="I115" s="287" t="s">
        <v>713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678</v>
      </c>
      <c r="G116" s="287"/>
      <c r="H116" s="287" t="s">
        <v>723</v>
      </c>
      <c r="I116" s="287" t="s">
        <v>713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678</v>
      </c>
      <c r="G117" s="287"/>
      <c r="H117" s="287" t="s">
        <v>724</v>
      </c>
      <c r="I117" s="287" t="s">
        <v>725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726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672</v>
      </c>
      <c r="D123" s="302"/>
      <c r="E123" s="302"/>
      <c r="F123" s="302" t="s">
        <v>673</v>
      </c>
      <c r="G123" s="303"/>
      <c r="H123" s="302" t="s">
        <v>54</v>
      </c>
      <c r="I123" s="302" t="s">
        <v>57</v>
      </c>
      <c r="J123" s="302" t="s">
        <v>674</v>
      </c>
      <c r="K123" s="331"/>
    </row>
    <row r="124" s="1" customFormat="1" ht="17.25" customHeight="1">
      <c r="B124" s="330"/>
      <c r="C124" s="304" t="s">
        <v>675</v>
      </c>
      <c r="D124" s="304"/>
      <c r="E124" s="304"/>
      <c r="F124" s="305" t="s">
        <v>676</v>
      </c>
      <c r="G124" s="306"/>
      <c r="H124" s="304"/>
      <c r="I124" s="304"/>
      <c r="J124" s="304" t="s">
        <v>677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681</v>
      </c>
      <c r="D126" s="309"/>
      <c r="E126" s="309"/>
      <c r="F126" s="310" t="s">
        <v>678</v>
      </c>
      <c r="G126" s="287"/>
      <c r="H126" s="287" t="s">
        <v>718</v>
      </c>
      <c r="I126" s="287" t="s">
        <v>680</v>
      </c>
      <c r="J126" s="287">
        <v>120</v>
      </c>
      <c r="K126" s="335"/>
    </row>
    <row r="127" s="1" customFormat="1" ht="15" customHeight="1">
      <c r="B127" s="332"/>
      <c r="C127" s="287" t="s">
        <v>727</v>
      </c>
      <c r="D127" s="287"/>
      <c r="E127" s="287"/>
      <c r="F127" s="310" t="s">
        <v>678</v>
      </c>
      <c r="G127" s="287"/>
      <c r="H127" s="287" t="s">
        <v>728</v>
      </c>
      <c r="I127" s="287" t="s">
        <v>680</v>
      </c>
      <c r="J127" s="287" t="s">
        <v>729</v>
      </c>
      <c r="K127" s="335"/>
    </row>
    <row r="128" s="1" customFormat="1" ht="15" customHeight="1">
      <c r="B128" s="332"/>
      <c r="C128" s="287" t="s">
        <v>626</v>
      </c>
      <c r="D128" s="287"/>
      <c r="E128" s="287"/>
      <c r="F128" s="310" t="s">
        <v>678</v>
      </c>
      <c r="G128" s="287"/>
      <c r="H128" s="287" t="s">
        <v>730</v>
      </c>
      <c r="I128" s="287" t="s">
        <v>680</v>
      </c>
      <c r="J128" s="287" t="s">
        <v>729</v>
      </c>
      <c r="K128" s="335"/>
    </row>
    <row r="129" s="1" customFormat="1" ht="15" customHeight="1">
      <c r="B129" s="332"/>
      <c r="C129" s="287" t="s">
        <v>689</v>
      </c>
      <c r="D129" s="287"/>
      <c r="E129" s="287"/>
      <c r="F129" s="310" t="s">
        <v>684</v>
      </c>
      <c r="G129" s="287"/>
      <c r="H129" s="287" t="s">
        <v>690</v>
      </c>
      <c r="I129" s="287" t="s">
        <v>680</v>
      </c>
      <c r="J129" s="287">
        <v>15</v>
      </c>
      <c r="K129" s="335"/>
    </row>
    <row r="130" s="1" customFormat="1" ht="15" customHeight="1">
      <c r="B130" s="332"/>
      <c r="C130" s="313" t="s">
        <v>691</v>
      </c>
      <c r="D130" s="313"/>
      <c r="E130" s="313"/>
      <c r="F130" s="314" t="s">
        <v>684</v>
      </c>
      <c r="G130" s="313"/>
      <c r="H130" s="313" t="s">
        <v>692</v>
      </c>
      <c r="I130" s="313" t="s">
        <v>680</v>
      </c>
      <c r="J130" s="313">
        <v>15</v>
      </c>
      <c r="K130" s="335"/>
    </row>
    <row r="131" s="1" customFormat="1" ht="15" customHeight="1">
      <c r="B131" s="332"/>
      <c r="C131" s="313" t="s">
        <v>693</v>
      </c>
      <c r="D131" s="313"/>
      <c r="E131" s="313"/>
      <c r="F131" s="314" t="s">
        <v>684</v>
      </c>
      <c r="G131" s="313"/>
      <c r="H131" s="313" t="s">
        <v>694</v>
      </c>
      <c r="I131" s="313" t="s">
        <v>680</v>
      </c>
      <c r="J131" s="313">
        <v>20</v>
      </c>
      <c r="K131" s="335"/>
    </row>
    <row r="132" s="1" customFormat="1" ht="15" customHeight="1">
      <c r="B132" s="332"/>
      <c r="C132" s="313" t="s">
        <v>695</v>
      </c>
      <c r="D132" s="313"/>
      <c r="E132" s="313"/>
      <c r="F132" s="314" t="s">
        <v>684</v>
      </c>
      <c r="G132" s="313"/>
      <c r="H132" s="313" t="s">
        <v>696</v>
      </c>
      <c r="I132" s="313" t="s">
        <v>680</v>
      </c>
      <c r="J132" s="313">
        <v>20</v>
      </c>
      <c r="K132" s="335"/>
    </row>
    <row r="133" s="1" customFormat="1" ht="15" customHeight="1">
      <c r="B133" s="332"/>
      <c r="C133" s="287" t="s">
        <v>683</v>
      </c>
      <c r="D133" s="287"/>
      <c r="E133" s="287"/>
      <c r="F133" s="310" t="s">
        <v>684</v>
      </c>
      <c r="G133" s="287"/>
      <c r="H133" s="287" t="s">
        <v>718</v>
      </c>
      <c r="I133" s="287" t="s">
        <v>680</v>
      </c>
      <c r="J133" s="287">
        <v>50</v>
      </c>
      <c r="K133" s="335"/>
    </row>
    <row r="134" s="1" customFormat="1" ht="15" customHeight="1">
      <c r="B134" s="332"/>
      <c r="C134" s="287" t="s">
        <v>697</v>
      </c>
      <c r="D134" s="287"/>
      <c r="E134" s="287"/>
      <c r="F134" s="310" t="s">
        <v>684</v>
      </c>
      <c r="G134" s="287"/>
      <c r="H134" s="287" t="s">
        <v>718</v>
      </c>
      <c r="I134" s="287" t="s">
        <v>680</v>
      </c>
      <c r="J134" s="287">
        <v>50</v>
      </c>
      <c r="K134" s="335"/>
    </row>
    <row r="135" s="1" customFormat="1" ht="15" customHeight="1">
      <c r="B135" s="332"/>
      <c r="C135" s="287" t="s">
        <v>703</v>
      </c>
      <c r="D135" s="287"/>
      <c r="E135" s="287"/>
      <c r="F135" s="310" t="s">
        <v>684</v>
      </c>
      <c r="G135" s="287"/>
      <c r="H135" s="287" t="s">
        <v>718</v>
      </c>
      <c r="I135" s="287" t="s">
        <v>680</v>
      </c>
      <c r="J135" s="287">
        <v>50</v>
      </c>
      <c r="K135" s="335"/>
    </row>
    <row r="136" s="1" customFormat="1" ht="15" customHeight="1">
      <c r="B136" s="332"/>
      <c r="C136" s="287" t="s">
        <v>705</v>
      </c>
      <c r="D136" s="287"/>
      <c r="E136" s="287"/>
      <c r="F136" s="310" t="s">
        <v>684</v>
      </c>
      <c r="G136" s="287"/>
      <c r="H136" s="287" t="s">
        <v>718</v>
      </c>
      <c r="I136" s="287" t="s">
        <v>680</v>
      </c>
      <c r="J136" s="287">
        <v>50</v>
      </c>
      <c r="K136" s="335"/>
    </row>
    <row r="137" s="1" customFormat="1" ht="15" customHeight="1">
      <c r="B137" s="332"/>
      <c r="C137" s="287" t="s">
        <v>706</v>
      </c>
      <c r="D137" s="287"/>
      <c r="E137" s="287"/>
      <c r="F137" s="310" t="s">
        <v>684</v>
      </c>
      <c r="G137" s="287"/>
      <c r="H137" s="287" t="s">
        <v>731</v>
      </c>
      <c r="I137" s="287" t="s">
        <v>680</v>
      </c>
      <c r="J137" s="287">
        <v>255</v>
      </c>
      <c r="K137" s="335"/>
    </row>
    <row r="138" s="1" customFormat="1" ht="15" customHeight="1">
      <c r="B138" s="332"/>
      <c r="C138" s="287" t="s">
        <v>708</v>
      </c>
      <c r="D138" s="287"/>
      <c r="E138" s="287"/>
      <c r="F138" s="310" t="s">
        <v>678</v>
      </c>
      <c r="G138" s="287"/>
      <c r="H138" s="287" t="s">
        <v>732</v>
      </c>
      <c r="I138" s="287" t="s">
        <v>710</v>
      </c>
      <c r="J138" s="287"/>
      <c r="K138" s="335"/>
    </row>
    <row r="139" s="1" customFormat="1" ht="15" customHeight="1">
      <c r="B139" s="332"/>
      <c r="C139" s="287" t="s">
        <v>711</v>
      </c>
      <c r="D139" s="287"/>
      <c r="E139" s="287"/>
      <c r="F139" s="310" t="s">
        <v>678</v>
      </c>
      <c r="G139" s="287"/>
      <c r="H139" s="287" t="s">
        <v>733</v>
      </c>
      <c r="I139" s="287" t="s">
        <v>713</v>
      </c>
      <c r="J139" s="287"/>
      <c r="K139" s="335"/>
    </row>
    <row r="140" s="1" customFormat="1" ht="15" customHeight="1">
      <c r="B140" s="332"/>
      <c r="C140" s="287" t="s">
        <v>714</v>
      </c>
      <c r="D140" s="287"/>
      <c r="E140" s="287"/>
      <c r="F140" s="310" t="s">
        <v>678</v>
      </c>
      <c r="G140" s="287"/>
      <c r="H140" s="287" t="s">
        <v>714</v>
      </c>
      <c r="I140" s="287" t="s">
        <v>713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678</v>
      </c>
      <c r="G141" s="287"/>
      <c r="H141" s="287" t="s">
        <v>734</v>
      </c>
      <c r="I141" s="287" t="s">
        <v>713</v>
      </c>
      <c r="J141" s="287"/>
      <c r="K141" s="335"/>
    </row>
    <row r="142" s="1" customFormat="1" ht="15" customHeight="1">
      <c r="B142" s="332"/>
      <c r="C142" s="287" t="s">
        <v>735</v>
      </c>
      <c r="D142" s="287"/>
      <c r="E142" s="287"/>
      <c r="F142" s="310" t="s">
        <v>678</v>
      </c>
      <c r="G142" s="287"/>
      <c r="H142" s="287" t="s">
        <v>736</v>
      </c>
      <c r="I142" s="287" t="s">
        <v>713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737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672</v>
      </c>
      <c r="D148" s="302"/>
      <c r="E148" s="302"/>
      <c r="F148" s="302" t="s">
        <v>673</v>
      </c>
      <c r="G148" s="303"/>
      <c r="H148" s="302" t="s">
        <v>54</v>
      </c>
      <c r="I148" s="302" t="s">
        <v>57</v>
      </c>
      <c r="J148" s="302" t="s">
        <v>674</v>
      </c>
      <c r="K148" s="301"/>
    </row>
    <row r="149" s="1" customFormat="1" ht="17.25" customHeight="1">
      <c r="B149" s="299"/>
      <c r="C149" s="304" t="s">
        <v>675</v>
      </c>
      <c r="D149" s="304"/>
      <c r="E149" s="304"/>
      <c r="F149" s="305" t="s">
        <v>676</v>
      </c>
      <c r="G149" s="306"/>
      <c r="H149" s="304"/>
      <c r="I149" s="304"/>
      <c r="J149" s="304" t="s">
        <v>677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681</v>
      </c>
      <c r="D151" s="287"/>
      <c r="E151" s="287"/>
      <c r="F151" s="340" t="s">
        <v>678</v>
      </c>
      <c r="G151" s="287"/>
      <c r="H151" s="339" t="s">
        <v>718</v>
      </c>
      <c r="I151" s="339" t="s">
        <v>680</v>
      </c>
      <c r="J151" s="339">
        <v>120</v>
      </c>
      <c r="K151" s="335"/>
    </row>
    <row r="152" s="1" customFormat="1" ht="15" customHeight="1">
      <c r="B152" s="312"/>
      <c r="C152" s="339" t="s">
        <v>727</v>
      </c>
      <c r="D152" s="287"/>
      <c r="E152" s="287"/>
      <c r="F152" s="340" t="s">
        <v>678</v>
      </c>
      <c r="G152" s="287"/>
      <c r="H152" s="339" t="s">
        <v>738</v>
      </c>
      <c r="I152" s="339" t="s">
        <v>680</v>
      </c>
      <c r="J152" s="339" t="s">
        <v>729</v>
      </c>
      <c r="K152" s="335"/>
    </row>
    <row r="153" s="1" customFormat="1" ht="15" customHeight="1">
      <c r="B153" s="312"/>
      <c r="C153" s="339" t="s">
        <v>626</v>
      </c>
      <c r="D153" s="287"/>
      <c r="E153" s="287"/>
      <c r="F153" s="340" t="s">
        <v>678</v>
      </c>
      <c r="G153" s="287"/>
      <c r="H153" s="339" t="s">
        <v>739</v>
      </c>
      <c r="I153" s="339" t="s">
        <v>680</v>
      </c>
      <c r="J153" s="339" t="s">
        <v>729</v>
      </c>
      <c r="K153" s="335"/>
    </row>
    <row r="154" s="1" customFormat="1" ht="15" customHeight="1">
      <c r="B154" s="312"/>
      <c r="C154" s="339" t="s">
        <v>683</v>
      </c>
      <c r="D154" s="287"/>
      <c r="E154" s="287"/>
      <c r="F154" s="340" t="s">
        <v>684</v>
      </c>
      <c r="G154" s="287"/>
      <c r="H154" s="339" t="s">
        <v>718</v>
      </c>
      <c r="I154" s="339" t="s">
        <v>680</v>
      </c>
      <c r="J154" s="339">
        <v>50</v>
      </c>
      <c r="K154" s="335"/>
    </row>
    <row r="155" s="1" customFormat="1" ht="15" customHeight="1">
      <c r="B155" s="312"/>
      <c r="C155" s="339" t="s">
        <v>686</v>
      </c>
      <c r="D155" s="287"/>
      <c r="E155" s="287"/>
      <c r="F155" s="340" t="s">
        <v>678</v>
      </c>
      <c r="G155" s="287"/>
      <c r="H155" s="339" t="s">
        <v>718</v>
      </c>
      <c r="I155" s="339" t="s">
        <v>688</v>
      </c>
      <c r="J155" s="339"/>
      <c r="K155" s="335"/>
    </row>
    <row r="156" s="1" customFormat="1" ht="15" customHeight="1">
      <c r="B156" s="312"/>
      <c r="C156" s="339" t="s">
        <v>697</v>
      </c>
      <c r="D156" s="287"/>
      <c r="E156" s="287"/>
      <c r="F156" s="340" t="s">
        <v>684</v>
      </c>
      <c r="G156" s="287"/>
      <c r="H156" s="339" t="s">
        <v>718</v>
      </c>
      <c r="I156" s="339" t="s">
        <v>680</v>
      </c>
      <c r="J156" s="339">
        <v>50</v>
      </c>
      <c r="K156" s="335"/>
    </row>
    <row r="157" s="1" customFormat="1" ht="15" customHeight="1">
      <c r="B157" s="312"/>
      <c r="C157" s="339" t="s">
        <v>705</v>
      </c>
      <c r="D157" s="287"/>
      <c r="E157" s="287"/>
      <c r="F157" s="340" t="s">
        <v>684</v>
      </c>
      <c r="G157" s="287"/>
      <c r="H157" s="339" t="s">
        <v>718</v>
      </c>
      <c r="I157" s="339" t="s">
        <v>680</v>
      </c>
      <c r="J157" s="339">
        <v>50</v>
      </c>
      <c r="K157" s="335"/>
    </row>
    <row r="158" s="1" customFormat="1" ht="15" customHeight="1">
      <c r="B158" s="312"/>
      <c r="C158" s="339" t="s">
        <v>703</v>
      </c>
      <c r="D158" s="287"/>
      <c r="E158" s="287"/>
      <c r="F158" s="340" t="s">
        <v>684</v>
      </c>
      <c r="G158" s="287"/>
      <c r="H158" s="339" t="s">
        <v>718</v>
      </c>
      <c r="I158" s="339" t="s">
        <v>680</v>
      </c>
      <c r="J158" s="339">
        <v>50</v>
      </c>
      <c r="K158" s="335"/>
    </row>
    <row r="159" s="1" customFormat="1" ht="15" customHeight="1">
      <c r="B159" s="312"/>
      <c r="C159" s="339" t="s">
        <v>90</v>
      </c>
      <c r="D159" s="287"/>
      <c r="E159" s="287"/>
      <c r="F159" s="340" t="s">
        <v>678</v>
      </c>
      <c r="G159" s="287"/>
      <c r="H159" s="339" t="s">
        <v>740</v>
      </c>
      <c r="I159" s="339" t="s">
        <v>680</v>
      </c>
      <c r="J159" s="339" t="s">
        <v>741</v>
      </c>
      <c r="K159" s="335"/>
    </row>
    <row r="160" s="1" customFormat="1" ht="15" customHeight="1">
      <c r="B160" s="312"/>
      <c r="C160" s="339" t="s">
        <v>742</v>
      </c>
      <c r="D160" s="287"/>
      <c r="E160" s="287"/>
      <c r="F160" s="340" t="s">
        <v>678</v>
      </c>
      <c r="G160" s="287"/>
      <c r="H160" s="339" t="s">
        <v>743</v>
      </c>
      <c r="I160" s="339" t="s">
        <v>713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744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672</v>
      </c>
      <c r="D166" s="302"/>
      <c r="E166" s="302"/>
      <c r="F166" s="302" t="s">
        <v>673</v>
      </c>
      <c r="G166" s="344"/>
      <c r="H166" s="345" t="s">
        <v>54</v>
      </c>
      <c r="I166" s="345" t="s">
        <v>57</v>
      </c>
      <c r="J166" s="302" t="s">
        <v>674</v>
      </c>
      <c r="K166" s="279"/>
    </row>
    <row r="167" s="1" customFormat="1" ht="17.25" customHeight="1">
      <c r="B167" s="280"/>
      <c r="C167" s="304" t="s">
        <v>675</v>
      </c>
      <c r="D167" s="304"/>
      <c r="E167" s="304"/>
      <c r="F167" s="305" t="s">
        <v>676</v>
      </c>
      <c r="G167" s="346"/>
      <c r="H167" s="347"/>
      <c r="I167" s="347"/>
      <c r="J167" s="304" t="s">
        <v>677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681</v>
      </c>
      <c r="D169" s="287"/>
      <c r="E169" s="287"/>
      <c r="F169" s="310" t="s">
        <v>678</v>
      </c>
      <c r="G169" s="287"/>
      <c r="H169" s="287" t="s">
        <v>718</v>
      </c>
      <c r="I169" s="287" t="s">
        <v>680</v>
      </c>
      <c r="J169" s="287">
        <v>120</v>
      </c>
      <c r="K169" s="335"/>
    </row>
    <row r="170" s="1" customFormat="1" ht="15" customHeight="1">
      <c r="B170" s="312"/>
      <c r="C170" s="287" t="s">
        <v>727</v>
      </c>
      <c r="D170" s="287"/>
      <c r="E170" s="287"/>
      <c r="F170" s="310" t="s">
        <v>678</v>
      </c>
      <c r="G170" s="287"/>
      <c r="H170" s="287" t="s">
        <v>728</v>
      </c>
      <c r="I170" s="287" t="s">
        <v>680</v>
      </c>
      <c r="J170" s="287" t="s">
        <v>729</v>
      </c>
      <c r="K170" s="335"/>
    </row>
    <row r="171" s="1" customFormat="1" ht="15" customHeight="1">
      <c r="B171" s="312"/>
      <c r="C171" s="287" t="s">
        <v>626</v>
      </c>
      <c r="D171" s="287"/>
      <c r="E171" s="287"/>
      <c r="F171" s="310" t="s">
        <v>678</v>
      </c>
      <c r="G171" s="287"/>
      <c r="H171" s="287" t="s">
        <v>745</v>
      </c>
      <c r="I171" s="287" t="s">
        <v>680</v>
      </c>
      <c r="J171" s="287" t="s">
        <v>729</v>
      </c>
      <c r="K171" s="335"/>
    </row>
    <row r="172" s="1" customFormat="1" ht="15" customHeight="1">
      <c r="B172" s="312"/>
      <c r="C172" s="287" t="s">
        <v>683</v>
      </c>
      <c r="D172" s="287"/>
      <c r="E172" s="287"/>
      <c r="F172" s="310" t="s">
        <v>684</v>
      </c>
      <c r="G172" s="287"/>
      <c r="H172" s="287" t="s">
        <v>745</v>
      </c>
      <c r="I172" s="287" t="s">
        <v>680</v>
      </c>
      <c r="J172" s="287">
        <v>50</v>
      </c>
      <c r="K172" s="335"/>
    </row>
    <row r="173" s="1" customFormat="1" ht="15" customHeight="1">
      <c r="B173" s="312"/>
      <c r="C173" s="287" t="s">
        <v>686</v>
      </c>
      <c r="D173" s="287"/>
      <c r="E173" s="287"/>
      <c r="F173" s="310" t="s">
        <v>678</v>
      </c>
      <c r="G173" s="287"/>
      <c r="H173" s="287" t="s">
        <v>745</v>
      </c>
      <c r="I173" s="287" t="s">
        <v>688</v>
      </c>
      <c r="J173" s="287"/>
      <c r="K173" s="335"/>
    </row>
    <row r="174" s="1" customFormat="1" ht="15" customHeight="1">
      <c r="B174" s="312"/>
      <c r="C174" s="287" t="s">
        <v>697</v>
      </c>
      <c r="D174" s="287"/>
      <c r="E174" s="287"/>
      <c r="F174" s="310" t="s">
        <v>684</v>
      </c>
      <c r="G174" s="287"/>
      <c r="H174" s="287" t="s">
        <v>745</v>
      </c>
      <c r="I174" s="287" t="s">
        <v>680</v>
      </c>
      <c r="J174" s="287">
        <v>50</v>
      </c>
      <c r="K174" s="335"/>
    </row>
    <row r="175" s="1" customFormat="1" ht="15" customHeight="1">
      <c r="B175" s="312"/>
      <c r="C175" s="287" t="s">
        <v>705</v>
      </c>
      <c r="D175" s="287"/>
      <c r="E175" s="287"/>
      <c r="F175" s="310" t="s">
        <v>684</v>
      </c>
      <c r="G175" s="287"/>
      <c r="H175" s="287" t="s">
        <v>745</v>
      </c>
      <c r="I175" s="287" t="s">
        <v>680</v>
      </c>
      <c r="J175" s="287">
        <v>50</v>
      </c>
      <c r="K175" s="335"/>
    </row>
    <row r="176" s="1" customFormat="1" ht="15" customHeight="1">
      <c r="B176" s="312"/>
      <c r="C176" s="287" t="s">
        <v>703</v>
      </c>
      <c r="D176" s="287"/>
      <c r="E176" s="287"/>
      <c r="F176" s="310" t="s">
        <v>684</v>
      </c>
      <c r="G176" s="287"/>
      <c r="H176" s="287" t="s">
        <v>745</v>
      </c>
      <c r="I176" s="287" t="s">
        <v>680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678</v>
      </c>
      <c r="G177" s="287"/>
      <c r="H177" s="287" t="s">
        <v>746</v>
      </c>
      <c r="I177" s="287" t="s">
        <v>747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678</v>
      </c>
      <c r="G178" s="287"/>
      <c r="H178" s="287" t="s">
        <v>748</v>
      </c>
      <c r="I178" s="287" t="s">
        <v>749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678</v>
      </c>
      <c r="G179" s="287"/>
      <c r="H179" s="287" t="s">
        <v>750</v>
      </c>
      <c r="I179" s="287" t="s">
        <v>680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678</v>
      </c>
      <c r="G180" s="287"/>
      <c r="H180" s="287" t="s">
        <v>751</v>
      </c>
      <c r="I180" s="287" t="s">
        <v>680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678</v>
      </c>
      <c r="G181" s="287"/>
      <c r="H181" s="287" t="s">
        <v>642</v>
      </c>
      <c r="I181" s="287" t="s">
        <v>680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678</v>
      </c>
      <c r="G182" s="287"/>
      <c r="H182" s="287" t="s">
        <v>752</v>
      </c>
      <c r="I182" s="287" t="s">
        <v>713</v>
      </c>
      <c r="J182" s="287"/>
      <c r="K182" s="335"/>
    </row>
    <row r="183" s="1" customFormat="1" ht="15" customHeight="1">
      <c r="B183" s="312"/>
      <c r="C183" s="287" t="s">
        <v>753</v>
      </c>
      <c r="D183" s="287"/>
      <c r="E183" s="287"/>
      <c r="F183" s="310" t="s">
        <v>678</v>
      </c>
      <c r="G183" s="287"/>
      <c r="H183" s="287" t="s">
        <v>754</v>
      </c>
      <c r="I183" s="287" t="s">
        <v>713</v>
      </c>
      <c r="J183" s="287"/>
      <c r="K183" s="335"/>
    </row>
    <row r="184" s="1" customFormat="1" ht="15" customHeight="1">
      <c r="B184" s="312"/>
      <c r="C184" s="287" t="s">
        <v>742</v>
      </c>
      <c r="D184" s="287"/>
      <c r="E184" s="287"/>
      <c r="F184" s="310" t="s">
        <v>678</v>
      </c>
      <c r="G184" s="287"/>
      <c r="H184" s="287" t="s">
        <v>755</v>
      </c>
      <c r="I184" s="287" t="s">
        <v>713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684</v>
      </c>
      <c r="G185" s="287"/>
      <c r="H185" s="287" t="s">
        <v>756</v>
      </c>
      <c r="I185" s="287" t="s">
        <v>680</v>
      </c>
      <c r="J185" s="287">
        <v>50</v>
      </c>
      <c r="K185" s="335"/>
    </row>
    <row r="186" s="1" customFormat="1" ht="15" customHeight="1">
      <c r="B186" s="312"/>
      <c r="C186" s="287" t="s">
        <v>757</v>
      </c>
      <c r="D186" s="287"/>
      <c r="E186" s="287"/>
      <c r="F186" s="310" t="s">
        <v>684</v>
      </c>
      <c r="G186" s="287"/>
      <c r="H186" s="287" t="s">
        <v>758</v>
      </c>
      <c r="I186" s="287" t="s">
        <v>759</v>
      </c>
      <c r="J186" s="287"/>
      <c r="K186" s="335"/>
    </row>
    <row r="187" s="1" customFormat="1" ht="15" customHeight="1">
      <c r="B187" s="312"/>
      <c r="C187" s="287" t="s">
        <v>760</v>
      </c>
      <c r="D187" s="287"/>
      <c r="E187" s="287"/>
      <c r="F187" s="310" t="s">
        <v>684</v>
      </c>
      <c r="G187" s="287"/>
      <c r="H187" s="287" t="s">
        <v>761</v>
      </c>
      <c r="I187" s="287" t="s">
        <v>759</v>
      </c>
      <c r="J187" s="287"/>
      <c r="K187" s="335"/>
    </row>
    <row r="188" s="1" customFormat="1" ht="15" customHeight="1">
      <c r="B188" s="312"/>
      <c r="C188" s="287" t="s">
        <v>762</v>
      </c>
      <c r="D188" s="287"/>
      <c r="E188" s="287"/>
      <c r="F188" s="310" t="s">
        <v>684</v>
      </c>
      <c r="G188" s="287"/>
      <c r="H188" s="287" t="s">
        <v>763</v>
      </c>
      <c r="I188" s="287" t="s">
        <v>759</v>
      </c>
      <c r="J188" s="287"/>
      <c r="K188" s="335"/>
    </row>
    <row r="189" s="1" customFormat="1" ht="15" customHeight="1">
      <c r="B189" s="312"/>
      <c r="C189" s="348" t="s">
        <v>764</v>
      </c>
      <c r="D189" s="287"/>
      <c r="E189" s="287"/>
      <c r="F189" s="310" t="s">
        <v>684</v>
      </c>
      <c r="G189" s="287"/>
      <c r="H189" s="287" t="s">
        <v>765</v>
      </c>
      <c r="I189" s="287" t="s">
        <v>766</v>
      </c>
      <c r="J189" s="349" t="s">
        <v>767</v>
      </c>
      <c r="K189" s="335"/>
    </row>
    <row r="190" s="17" customFormat="1" ht="15" customHeight="1">
      <c r="B190" s="350"/>
      <c r="C190" s="351" t="s">
        <v>768</v>
      </c>
      <c r="D190" s="352"/>
      <c r="E190" s="352"/>
      <c r="F190" s="353" t="s">
        <v>684</v>
      </c>
      <c r="G190" s="352"/>
      <c r="H190" s="352" t="s">
        <v>769</v>
      </c>
      <c r="I190" s="352" t="s">
        <v>766</v>
      </c>
      <c r="J190" s="354" t="s">
        <v>767</v>
      </c>
      <c r="K190" s="355"/>
    </row>
    <row r="191" s="1" customFormat="1" ht="15" customHeight="1">
      <c r="B191" s="312"/>
      <c r="C191" s="348" t="s">
        <v>42</v>
      </c>
      <c r="D191" s="287"/>
      <c r="E191" s="287"/>
      <c r="F191" s="310" t="s">
        <v>678</v>
      </c>
      <c r="G191" s="287"/>
      <c r="H191" s="284" t="s">
        <v>770</v>
      </c>
      <c r="I191" s="287" t="s">
        <v>771</v>
      </c>
      <c r="J191" s="287"/>
      <c r="K191" s="335"/>
    </row>
    <row r="192" s="1" customFormat="1" ht="15" customHeight="1">
      <c r="B192" s="312"/>
      <c r="C192" s="348" t="s">
        <v>772</v>
      </c>
      <c r="D192" s="287"/>
      <c r="E192" s="287"/>
      <c r="F192" s="310" t="s">
        <v>678</v>
      </c>
      <c r="G192" s="287"/>
      <c r="H192" s="287" t="s">
        <v>773</v>
      </c>
      <c r="I192" s="287" t="s">
        <v>713</v>
      </c>
      <c r="J192" s="287"/>
      <c r="K192" s="335"/>
    </row>
    <row r="193" s="1" customFormat="1" ht="15" customHeight="1">
      <c r="B193" s="312"/>
      <c r="C193" s="348" t="s">
        <v>774</v>
      </c>
      <c r="D193" s="287"/>
      <c r="E193" s="287"/>
      <c r="F193" s="310" t="s">
        <v>678</v>
      </c>
      <c r="G193" s="287"/>
      <c r="H193" s="287" t="s">
        <v>775</v>
      </c>
      <c r="I193" s="287" t="s">
        <v>713</v>
      </c>
      <c r="J193" s="287"/>
      <c r="K193" s="335"/>
    </row>
    <row r="194" s="1" customFormat="1" ht="15" customHeight="1">
      <c r="B194" s="312"/>
      <c r="C194" s="348" t="s">
        <v>776</v>
      </c>
      <c r="D194" s="287"/>
      <c r="E194" s="287"/>
      <c r="F194" s="310" t="s">
        <v>684</v>
      </c>
      <c r="G194" s="287"/>
      <c r="H194" s="287" t="s">
        <v>777</v>
      </c>
      <c r="I194" s="287" t="s">
        <v>713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778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779</v>
      </c>
      <c r="D201" s="357"/>
      <c r="E201" s="357"/>
      <c r="F201" s="357" t="s">
        <v>780</v>
      </c>
      <c r="G201" s="358"/>
      <c r="H201" s="357" t="s">
        <v>781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771</v>
      </c>
      <c r="D203" s="287"/>
      <c r="E203" s="287"/>
      <c r="F203" s="310" t="s">
        <v>43</v>
      </c>
      <c r="G203" s="287"/>
      <c r="H203" s="287" t="s">
        <v>782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783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47</v>
      </c>
      <c r="G205" s="287"/>
      <c r="H205" s="287" t="s">
        <v>784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45</v>
      </c>
      <c r="G206" s="287"/>
      <c r="H206" s="287" t="s">
        <v>785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46</v>
      </c>
      <c r="G207" s="287"/>
      <c r="H207" s="287" t="s">
        <v>786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725</v>
      </c>
      <c r="D209" s="287"/>
      <c r="E209" s="287"/>
      <c r="F209" s="310" t="s">
        <v>79</v>
      </c>
      <c r="G209" s="287"/>
      <c r="H209" s="287" t="s">
        <v>787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620</v>
      </c>
      <c r="G210" s="287"/>
      <c r="H210" s="287" t="s">
        <v>621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618</v>
      </c>
      <c r="G211" s="287"/>
      <c r="H211" s="287" t="s">
        <v>788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622</v>
      </c>
      <c r="G212" s="348"/>
      <c r="H212" s="339" t="s">
        <v>623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624</v>
      </c>
      <c r="G213" s="348"/>
      <c r="H213" s="339" t="s">
        <v>602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749</v>
      </c>
      <c r="D215" s="287"/>
      <c r="E215" s="287"/>
      <c r="F215" s="310">
        <v>1</v>
      </c>
      <c r="G215" s="348"/>
      <c r="H215" s="339" t="s">
        <v>789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790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791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792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Brůna</dc:creator>
  <cp:lastModifiedBy>Milan Brůna</cp:lastModifiedBy>
  <dcterms:created xsi:type="dcterms:W3CDTF">2024-12-06T12:21:52Z</dcterms:created>
  <dcterms:modified xsi:type="dcterms:W3CDTF">2024-12-06T12:21:55Z</dcterms:modified>
</cp:coreProperties>
</file>